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業務管理担当参事\業務管理担当参事\17長期貸付\2024年度　R6\下期貸付　３月２５日貸付\借入手続通知\ホームページ用\"/>
    </mc:Choice>
  </mc:AlternateContent>
  <xr:revisionPtr revIDLastSave="0" documentId="13_ncr:1_{E4C33258-D59D-4092-9D4A-94AD05529C6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Ｒ６年度９月末現在" sheetId="1" r:id="rId1"/>
    <sheet name="Ｒ6年度９月末現在 (省略版)" sheetId="3" r:id="rId2"/>
  </sheets>
  <definedNames>
    <definedName name="_xlnm.Print_Area" localSheetId="0">'Ｒ６年度９月末現在'!$B$10:$L$79</definedName>
    <definedName name="_xlnm.Print_Area" localSheetId="1">'Ｒ6年度９月末現在 (省略版)'!$B$10:$L$80</definedName>
    <definedName name="_xlnm.Print_Titles" localSheetId="0">'Ｒ６年度９月末現在'!$1:$9</definedName>
    <definedName name="_xlnm.Print_Titles" localSheetId="1">'Ｒ6年度９月末現在 (省略版)'!$1:$9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0" i="3" l="1"/>
  <c r="N80" i="3"/>
  <c r="O79" i="1"/>
  <c r="N79" i="1"/>
  <c r="E80" i="3"/>
  <c r="D80" i="3"/>
  <c r="E79" i="3"/>
  <c r="D79" i="3"/>
  <c r="O78" i="3"/>
  <c r="N78" i="3"/>
  <c r="O77" i="3"/>
  <c r="N77" i="3"/>
  <c r="E79" i="1"/>
  <c r="D79" i="1"/>
  <c r="E78" i="1"/>
  <c r="D78" i="1"/>
  <c r="O77" i="1"/>
  <c r="N77" i="1"/>
  <c r="O76" i="1"/>
  <c r="N76" i="1"/>
  <c r="E75" i="1"/>
  <c r="D75" i="1"/>
  <c r="D38" i="3"/>
  <c r="E38" i="3"/>
  <c r="E76" i="3"/>
  <c r="D76" i="3"/>
  <c r="O75" i="3"/>
  <c r="N75" i="3"/>
  <c r="O74" i="3"/>
  <c r="N74" i="3"/>
  <c r="O74" i="1" l="1"/>
  <c r="N74" i="1"/>
  <c r="O73" i="1"/>
  <c r="N73" i="1"/>
  <c r="E73" i="3"/>
  <c r="D73" i="3"/>
  <c r="O72" i="3"/>
  <c r="N72" i="3"/>
  <c r="O71" i="3"/>
  <c r="N71" i="3"/>
  <c r="E70" i="3"/>
  <c r="D70" i="3"/>
  <c r="O69" i="3"/>
  <c r="N69" i="3"/>
  <c r="O68" i="3"/>
  <c r="N68" i="3"/>
  <c r="E67" i="3"/>
  <c r="D67" i="3"/>
  <c r="O66" i="3"/>
  <c r="N66" i="3"/>
  <c r="O65" i="3"/>
  <c r="N65" i="3"/>
  <c r="E64" i="3"/>
  <c r="D64" i="3"/>
  <c r="O63" i="3"/>
  <c r="N63" i="3"/>
  <c r="O62" i="3"/>
  <c r="N62" i="3"/>
  <c r="E61" i="3"/>
  <c r="D61" i="3"/>
  <c r="O60" i="3"/>
  <c r="N60" i="3"/>
  <c r="O59" i="3"/>
  <c r="N59" i="3"/>
  <c r="E58" i="3"/>
  <c r="D58" i="3"/>
  <c r="O57" i="3"/>
  <c r="N57" i="3"/>
  <c r="O56" i="3"/>
  <c r="N56" i="3"/>
  <c r="E55" i="3"/>
  <c r="D55" i="3"/>
  <c r="O54" i="3"/>
  <c r="N54" i="3"/>
  <c r="O53" i="3"/>
  <c r="N53" i="3"/>
  <c r="E52" i="3"/>
  <c r="D52" i="3"/>
  <c r="O51" i="3"/>
  <c r="N51" i="3"/>
  <c r="O50" i="3"/>
  <c r="N50" i="3"/>
  <c r="E49" i="3"/>
  <c r="D49" i="3"/>
  <c r="O48" i="3"/>
  <c r="N48" i="3"/>
  <c r="O47" i="3"/>
  <c r="N47" i="3"/>
  <c r="E46" i="3"/>
  <c r="D46" i="3"/>
  <c r="O45" i="3"/>
  <c r="N45" i="3"/>
  <c r="O44" i="3"/>
  <c r="N44" i="3"/>
  <c r="O43" i="3"/>
  <c r="N43" i="3"/>
  <c r="O42" i="3"/>
  <c r="N42" i="3"/>
  <c r="O41" i="3"/>
  <c r="N41" i="3"/>
  <c r="O40" i="3"/>
  <c r="N40" i="3"/>
  <c r="O39" i="3"/>
  <c r="N39" i="3"/>
  <c r="O37" i="3"/>
  <c r="N37" i="3"/>
  <c r="O36" i="3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O10" i="3"/>
  <c r="N10" i="3"/>
  <c r="E69" i="1"/>
  <c r="D69" i="1"/>
  <c r="O68" i="1"/>
  <c r="N68" i="1"/>
  <c r="O67" i="1"/>
  <c r="N67" i="1"/>
  <c r="O65" i="1"/>
  <c r="N65" i="1"/>
  <c r="O64" i="1"/>
  <c r="N64" i="1"/>
  <c r="E66" i="1"/>
  <c r="D66" i="1"/>
  <c r="N11" i="1" l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6" i="1"/>
  <c r="O46" i="1"/>
  <c r="N47" i="1"/>
  <c r="O47" i="1"/>
  <c r="N49" i="1"/>
  <c r="O49" i="1"/>
  <c r="N50" i="1"/>
  <c r="O50" i="1"/>
  <c r="N52" i="1"/>
  <c r="O52" i="1"/>
  <c r="N53" i="1"/>
  <c r="O53" i="1"/>
  <c r="N55" i="1"/>
  <c r="O55" i="1"/>
  <c r="N56" i="1"/>
  <c r="O56" i="1"/>
  <c r="N58" i="1"/>
  <c r="O58" i="1"/>
  <c r="N59" i="1"/>
  <c r="O59" i="1"/>
  <c r="N61" i="1"/>
  <c r="O61" i="1"/>
  <c r="N62" i="1"/>
  <c r="O62" i="1"/>
  <c r="N70" i="1"/>
  <c r="O70" i="1"/>
  <c r="N71" i="1"/>
  <c r="O71" i="1"/>
  <c r="O10" i="1"/>
  <c r="N10" i="1"/>
  <c r="E72" i="1"/>
  <c r="D72" i="1"/>
  <c r="E63" i="1"/>
  <c r="D63" i="1"/>
  <c r="E60" i="1"/>
  <c r="D60" i="1"/>
  <c r="E57" i="1"/>
  <c r="D57" i="1"/>
  <c r="E54" i="1"/>
  <c r="D54" i="1"/>
  <c r="E51" i="1"/>
  <c r="D51" i="1"/>
  <c r="E48" i="1"/>
  <c r="D48" i="1"/>
  <c r="E45" i="1"/>
  <c r="D45" i="1"/>
</calcChain>
</file>

<file path=xl/sharedStrings.xml><?xml version="1.0" encoding="utf-8"?>
<sst xmlns="http://schemas.openxmlformats.org/spreadsheetml/2006/main" count="497" uniqueCount="100">
  <si>
    <t>長　期　貸　付　金　貸　付　額　等　の　推　移</t>
    <rPh sb="0" eb="1">
      <t>チョウ</t>
    </rPh>
    <rPh sb="2" eb="3">
      <t>キ</t>
    </rPh>
    <rPh sb="4" eb="5">
      <t>カシ</t>
    </rPh>
    <rPh sb="6" eb="7">
      <t>ツキ</t>
    </rPh>
    <rPh sb="8" eb="9">
      <t>キン</t>
    </rPh>
    <rPh sb="10" eb="11">
      <t>カシ</t>
    </rPh>
    <rPh sb="12" eb="13">
      <t>ヅケ</t>
    </rPh>
    <rPh sb="14" eb="15">
      <t>ガク</t>
    </rPh>
    <rPh sb="16" eb="17">
      <t>トウ</t>
    </rPh>
    <rPh sb="20" eb="21">
      <t>スイ</t>
    </rPh>
    <rPh sb="22" eb="23">
      <t>ウツリ</t>
    </rPh>
    <phoneticPr fontId="2"/>
  </si>
  <si>
    <t>（単位：件、百万円、％）</t>
    <rPh sb="1" eb="3">
      <t>タンイ</t>
    </rPh>
    <rPh sb="4" eb="5">
      <t>ケン</t>
    </rPh>
    <rPh sb="6" eb="7">
      <t>ヒャク</t>
    </rPh>
    <rPh sb="7" eb="9">
      <t>マンエン</t>
    </rPh>
    <phoneticPr fontId="2"/>
  </si>
  <si>
    <t>長 期 貸 付 金</t>
    <rPh sb="0" eb="1">
      <t>チョウ</t>
    </rPh>
    <rPh sb="2" eb="3">
      <t>キ</t>
    </rPh>
    <rPh sb="4" eb="5">
      <t>カシ</t>
    </rPh>
    <rPh sb="6" eb="7">
      <t>ヅケ</t>
    </rPh>
    <rPh sb="8" eb="9">
      <t>キン</t>
    </rPh>
    <phoneticPr fontId="2"/>
  </si>
  <si>
    <t>政府資金金利</t>
    <rPh sb="0" eb="2">
      <t>セイフ</t>
    </rPh>
    <rPh sb="2" eb="4">
      <t>シキン</t>
    </rPh>
    <rPh sb="4" eb="6">
      <t>キンリ</t>
    </rPh>
    <phoneticPr fontId="2"/>
  </si>
  <si>
    <t>備　　　　　　　　　　考</t>
    <rPh sb="0" eb="1">
      <t>ソナエ</t>
    </rPh>
    <rPh sb="11" eb="12">
      <t>コウ</t>
    </rPh>
    <phoneticPr fontId="2"/>
  </si>
  <si>
    <t>件数</t>
    <rPh sb="0" eb="2">
      <t>ケンスウ</t>
    </rPh>
    <phoneticPr fontId="2"/>
  </si>
  <si>
    <t>金　額</t>
    <rPh sb="0" eb="1">
      <t>キン</t>
    </rPh>
    <rPh sb="2" eb="3">
      <t>ガク</t>
    </rPh>
    <phoneticPr fontId="2"/>
  </si>
  <si>
    <t xml:space="preserve"> 利 　率</t>
    <rPh sb="1" eb="2">
      <t>リ</t>
    </rPh>
    <rPh sb="4" eb="5">
      <t>リツ</t>
    </rPh>
    <phoneticPr fontId="2"/>
  </si>
  <si>
    <t>貸付期間</t>
    <rPh sb="0" eb="2">
      <t>カシツケ</t>
    </rPh>
    <rPh sb="2" eb="4">
      <t>キカン</t>
    </rPh>
    <phoneticPr fontId="2"/>
  </si>
  <si>
    <t xml:space="preserve"> うち
 据置期間</t>
    <rPh sb="5" eb="7">
      <t>スエオキ</t>
    </rPh>
    <rPh sb="7" eb="9">
      <t>キカン</t>
    </rPh>
    <phoneticPr fontId="2"/>
  </si>
  <si>
    <t>20(3)</t>
    <phoneticPr fontId="2"/>
  </si>
  <si>
    <t>20(3)</t>
    <phoneticPr fontId="2"/>
  </si>
  <si>
    <t>昭和55年度</t>
    <rPh sb="0" eb="2">
      <t>ショウワ</t>
    </rPh>
    <rPh sb="4" eb="6">
      <t>ネンド</t>
    </rPh>
    <phoneticPr fontId="2"/>
  </si>
  <si>
    <t>７年</t>
    <rPh sb="1" eb="2">
      <t>ネン</t>
    </rPh>
    <phoneticPr fontId="2"/>
  </si>
  <si>
    <t>２年</t>
    <rPh sb="1" eb="2">
      <t>ネン</t>
    </rPh>
    <phoneticPr fontId="2"/>
  </si>
  <si>
    <t>昭和56年度</t>
    <rPh sb="0" eb="2">
      <t>ショウワ</t>
    </rPh>
    <phoneticPr fontId="2"/>
  </si>
  <si>
    <t>昭和57年度</t>
    <rPh sb="0" eb="2">
      <t>ショウワ</t>
    </rPh>
    <phoneticPr fontId="2"/>
  </si>
  <si>
    <t>昭和58年度</t>
    <rPh sb="0" eb="2">
      <t>ショウワ</t>
    </rPh>
    <phoneticPr fontId="2"/>
  </si>
  <si>
    <t>昭和59年度</t>
    <rPh sb="0" eb="2">
      <t>ショウワ</t>
    </rPh>
    <phoneticPr fontId="2"/>
  </si>
  <si>
    <t>昭和60年度</t>
    <rPh sb="0" eb="2">
      <t>ショウワ</t>
    </rPh>
    <phoneticPr fontId="2"/>
  </si>
  <si>
    <t>昭和61年度</t>
    <rPh sb="0" eb="2">
      <t>ショウワ</t>
    </rPh>
    <phoneticPr fontId="2"/>
  </si>
  <si>
    <t>昭和62年度</t>
    <rPh sb="0" eb="2">
      <t>ショウワ</t>
    </rPh>
    <phoneticPr fontId="2"/>
  </si>
  <si>
    <t>１２年</t>
    <rPh sb="2" eb="3">
      <t>ネン</t>
    </rPh>
    <phoneticPr fontId="2"/>
  </si>
  <si>
    <t>償還期限を延長（北海道振興基金の償還期間と同一）</t>
    <rPh sb="0" eb="2">
      <t>ショウカン</t>
    </rPh>
    <rPh sb="2" eb="4">
      <t>キゲン</t>
    </rPh>
    <rPh sb="5" eb="7">
      <t>エンチョウ</t>
    </rPh>
    <rPh sb="8" eb="11">
      <t>ホッカイドウ</t>
    </rPh>
    <rPh sb="11" eb="13">
      <t>シンコウ</t>
    </rPh>
    <rPh sb="13" eb="15">
      <t>キキン</t>
    </rPh>
    <rPh sb="16" eb="18">
      <t>ショウカン</t>
    </rPh>
    <rPh sb="18" eb="20">
      <t>キカン</t>
    </rPh>
    <rPh sb="21" eb="23">
      <t>ドウイツ</t>
    </rPh>
    <phoneticPr fontId="2"/>
  </si>
  <si>
    <t>昭和63年度</t>
    <rPh sb="0" eb="2">
      <t>ショウワ</t>
    </rPh>
    <phoneticPr fontId="2"/>
  </si>
  <si>
    <t>平成 元 年度</t>
    <rPh sb="0" eb="2">
      <t>ヘイセイ</t>
    </rPh>
    <rPh sb="3" eb="4">
      <t>モト</t>
    </rPh>
    <rPh sb="5" eb="6">
      <t>トシ</t>
    </rPh>
    <rPh sb="6" eb="7">
      <t>ド</t>
    </rPh>
    <phoneticPr fontId="2"/>
  </si>
  <si>
    <t>平成 ２ 年度</t>
    <rPh sb="0" eb="2">
      <t>ヘイセイ</t>
    </rPh>
    <rPh sb="5" eb="7">
      <t>ネンド</t>
    </rPh>
    <phoneticPr fontId="2"/>
  </si>
  <si>
    <t>平成 ３ 年度</t>
    <rPh sb="0" eb="2">
      <t>ヘイセイ</t>
    </rPh>
    <phoneticPr fontId="2"/>
  </si>
  <si>
    <t>平成 ４ 年度</t>
    <rPh sb="0" eb="2">
      <t>ヘイセイ</t>
    </rPh>
    <phoneticPr fontId="2"/>
  </si>
  <si>
    <t>平成 ５ 年度</t>
    <rPh sb="0" eb="2">
      <t>ヘイセイ</t>
    </rPh>
    <phoneticPr fontId="2"/>
  </si>
  <si>
    <t>当初計画の貸付枠３４億円
・釧路沖地震対策として１０億円追加</t>
    <rPh sb="14" eb="16">
      <t>クシロ</t>
    </rPh>
    <rPh sb="16" eb="17">
      <t>オキ</t>
    </rPh>
    <rPh sb="17" eb="19">
      <t>ジシン</t>
    </rPh>
    <rPh sb="19" eb="21">
      <t>タイサク</t>
    </rPh>
    <rPh sb="26" eb="27">
      <t>オク</t>
    </rPh>
    <rPh sb="27" eb="28">
      <t>エン</t>
    </rPh>
    <rPh sb="28" eb="30">
      <t>ツイカ</t>
    </rPh>
    <phoneticPr fontId="2"/>
  </si>
  <si>
    <t>平成 ６ 年度</t>
    <rPh sb="0" eb="2">
      <t>ヘイセイ</t>
    </rPh>
    <phoneticPr fontId="2"/>
  </si>
  <si>
    <t>平成 ７ 年度</t>
    <rPh sb="0" eb="2">
      <t>ヘイセイ</t>
    </rPh>
    <phoneticPr fontId="2"/>
  </si>
  <si>
    <t>平成 ８ 年度</t>
    <rPh sb="0" eb="2">
      <t>ヘイセイ</t>
    </rPh>
    <phoneticPr fontId="2"/>
  </si>
  <si>
    <t>貸付利率の特例（平成８年度限りの特例）
・資金運用部資金貸付金利から０.２％減</t>
    <rPh sb="8" eb="10">
      <t>ヘイセイ</t>
    </rPh>
    <rPh sb="11" eb="13">
      <t>ネンド</t>
    </rPh>
    <rPh sb="13" eb="14">
      <t>カギ</t>
    </rPh>
    <rPh sb="16" eb="18">
      <t>トクレイ</t>
    </rPh>
    <rPh sb="21" eb="23">
      <t>シキン</t>
    </rPh>
    <rPh sb="23" eb="25">
      <t>ウンヨウ</t>
    </rPh>
    <rPh sb="25" eb="26">
      <t>ブ</t>
    </rPh>
    <rPh sb="26" eb="28">
      <t>シキン</t>
    </rPh>
    <rPh sb="28" eb="29">
      <t>カ</t>
    </rPh>
    <rPh sb="29" eb="30">
      <t>ツ</t>
    </rPh>
    <rPh sb="30" eb="32">
      <t>キンリ</t>
    </rPh>
    <rPh sb="38" eb="39">
      <t>ゲン</t>
    </rPh>
    <phoneticPr fontId="2"/>
  </si>
  <si>
    <t>平成 ９ 年度</t>
    <rPh sb="0" eb="2">
      <t>ヘイセイ</t>
    </rPh>
    <phoneticPr fontId="2"/>
  </si>
  <si>
    <t>貸付利率の特例（平成９年度貸付金から適用）
・資金運用部資金貸付金利から ０.５％減</t>
    <rPh sb="8" eb="10">
      <t>ヘイセイ</t>
    </rPh>
    <rPh sb="11" eb="13">
      <t>ネンド</t>
    </rPh>
    <rPh sb="13" eb="16">
      <t>カシツケキン</t>
    </rPh>
    <rPh sb="18" eb="20">
      <t>テキヨウ</t>
    </rPh>
    <rPh sb="23" eb="25">
      <t>シキン</t>
    </rPh>
    <rPh sb="25" eb="28">
      <t>ウンヨウブ</t>
    </rPh>
    <rPh sb="28" eb="30">
      <t>シキン</t>
    </rPh>
    <rPh sb="30" eb="32">
      <t>カシツケ</t>
    </rPh>
    <rPh sb="32" eb="34">
      <t>キンリ</t>
    </rPh>
    <rPh sb="41" eb="42">
      <t>ゲン</t>
    </rPh>
    <phoneticPr fontId="2"/>
  </si>
  <si>
    <t>平成10年度</t>
    <rPh sb="0" eb="1">
      <t>タイラ</t>
    </rPh>
    <rPh sb="1" eb="2">
      <t>シゲル</t>
    </rPh>
    <rPh sb="4" eb="6">
      <t>ネンド</t>
    </rPh>
    <phoneticPr fontId="2"/>
  </si>
  <si>
    <t>・資金運用部資金貸付金利から０.５％減</t>
    <rPh sb="1" eb="3">
      <t>シキン</t>
    </rPh>
    <rPh sb="3" eb="6">
      <t>ウンヨウブ</t>
    </rPh>
    <rPh sb="6" eb="8">
      <t>シキン</t>
    </rPh>
    <rPh sb="8" eb="10">
      <t>カシツケ</t>
    </rPh>
    <rPh sb="10" eb="12">
      <t>キンリ</t>
    </rPh>
    <rPh sb="18" eb="19">
      <t>ゲン</t>
    </rPh>
    <phoneticPr fontId="2"/>
  </si>
  <si>
    <t>平成11年度</t>
    <rPh sb="0" eb="2">
      <t>ヘイセイ</t>
    </rPh>
    <rPh sb="4" eb="6">
      <t>ネンド</t>
    </rPh>
    <phoneticPr fontId="2"/>
  </si>
  <si>
    <t>平成12年度</t>
    <rPh sb="0" eb="2">
      <t>ヘイセイ</t>
    </rPh>
    <rPh sb="4" eb="6">
      <t>ネンド</t>
    </rPh>
    <phoneticPr fontId="2"/>
  </si>
  <si>
    <t>平成13年度</t>
    <rPh sb="0" eb="2">
      <t>ヘイセイ</t>
    </rPh>
    <rPh sb="4" eb="6">
      <t>ネンド</t>
    </rPh>
    <phoneticPr fontId="2"/>
  </si>
  <si>
    <t>貸付利率の特例(当分の間適用・基金貸付細則附則第２項）
・財政融資資金貸付金利から０.３％減</t>
    <rPh sb="29" eb="31">
      <t>ザイセイ</t>
    </rPh>
    <rPh sb="31" eb="33">
      <t>ユウシ</t>
    </rPh>
    <rPh sb="33" eb="35">
      <t>シキン</t>
    </rPh>
    <rPh sb="35" eb="37">
      <t>カシツケ</t>
    </rPh>
    <rPh sb="37" eb="39">
      <t>キンリ</t>
    </rPh>
    <rPh sb="45" eb="46">
      <t>ゲン</t>
    </rPh>
    <phoneticPr fontId="2"/>
  </si>
  <si>
    <t>平成14年度</t>
    <rPh sb="0" eb="2">
      <t>ヘイセイ</t>
    </rPh>
    <rPh sb="4" eb="6">
      <t>ネンド</t>
    </rPh>
    <phoneticPr fontId="2"/>
  </si>
  <si>
    <t>当初計画の貸付枠５１億円　
・財政融資資金貸付金利から０.３％減</t>
    <rPh sb="15" eb="17">
      <t>ザイセイ</t>
    </rPh>
    <rPh sb="17" eb="19">
      <t>ユウシ</t>
    </rPh>
    <rPh sb="19" eb="21">
      <t>シキン</t>
    </rPh>
    <rPh sb="21" eb="23">
      <t>カシツケ</t>
    </rPh>
    <rPh sb="23" eb="25">
      <t>キンリ</t>
    </rPh>
    <rPh sb="31" eb="32">
      <t>ゲン</t>
    </rPh>
    <phoneticPr fontId="2"/>
  </si>
  <si>
    <t>平成15年度</t>
    <rPh sb="0" eb="2">
      <t>ヘイセイ</t>
    </rPh>
    <rPh sb="4" eb="6">
      <t>ネンド</t>
    </rPh>
    <phoneticPr fontId="2"/>
  </si>
  <si>
    <t>１５年</t>
    <rPh sb="2" eb="3">
      <t>ネン</t>
    </rPh>
    <phoneticPr fontId="2"/>
  </si>
  <si>
    <t>３年</t>
    <rPh sb="1" eb="2">
      <t>ネン</t>
    </rPh>
    <phoneticPr fontId="2"/>
  </si>
  <si>
    <t>当初計画の貸付枠５５億円　借入要望に対応し５億円追加
償還期限等を延長（償還期限１５年（うち据置３年））　
・財政融資資金貸付金利から０.３％減</t>
    <rPh sb="31" eb="32">
      <t>トウ</t>
    </rPh>
    <rPh sb="33" eb="35">
      <t>エンチョウ</t>
    </rPh>
    <rPh sb="63" eb="65">
      <t>キンリ</t>
    </rPh>
    <rPh sb="71" eb="72">
      <t>ゲン</t>
    </rPh>
    <phoneticPr fontId="2"/>
  </si>
  <si>
    <t>平成16年度</t>
    <rPh sb="0" eb="2">
      <t>ヘイセイ</t>
    </rPh>
    <rPh sb="4" eb="6">
      <t>ネンド</t>
    </rPh>
    <phoneticPr fontId="2"/>
  </si>
  <si>
    <t>当初計画の貸付枠５８億円　
・財政融資資金貸付金利から０.３％減</t>
    <rPh sb="23" eb="25">
      <t>キンリ</t>
    </rPh>
    <rPh sb="31" eb="32">
      <t>ゲン</t>
    </rPh>
    <phoneticPr fontId="2"/>
  </si>
  <si>
    <t>平成17年度</t>
    <rPh sb="0" eb="2">
      <t>ヘイセイ</t>
    </rPh>
    <rPh sb="4" eb="6">
      <t>ネンド</t>
    </rPh>
    <phoneticPr fontId="2"/>
  </si>
  <si>
    <t>・財政融資資金貸付金利から０.３％減</t>
    <rPh sb="9" eb="11">
      <t>キンリ</t>
    </rPh>
    <rPh sb="17" eb="18">
      <t>ゲン</t>
    </rPh>
    <phoneticPr fontId="2"/>
  </si>
  <si>
    <t>平成18年度</t>
    <rPh sb="0" eb="2">
      <t>ヘイセイ</t>
    </rPh>
    <rPh sb="4" eb="6">
      <t>ネンド</t>
    </rPh>
    <phoneticPr fontId="2"/>
  </si>
  <si>
    <t>平成19年度</t>
    <rPh sb="0" eb="2">
      <t>ヘイセイ</t>
    </rPh>
    <rPh sb="4" eb="6">
      <t>ネンド</t>
    </rPh>
    <phoneticPr fontId="2"/>
  </si>
  <si>
    <t>平成20年度</t>
    <rPh sb="0" eb="2">
      <t>ヘイセイ</t>
    </rPh>
    <rPh sb="4" eb="6">
      <t>ネンド</t>
    </rPh>
    <phoneticPr fontId="2"/>
  </si>
  <si>
    <t>当初計画の貸付枠６０億円　借入要望に対応し３億円追加　
・財政融資資金貸付金利から０.３％減</t>
    <rPh sb="37" eb="39">
      <t>キンリ</t>
    </rPh>
    <rPh sb="45" eb="46">
      <t>ゲン</t>
    </rPh>
    <phoneticPr fontId="2"/>
  </si>
  <si>
    <t>平成21年度</t>
    <rPh sb="0" eb="2">
      <t>ヘイセイ</t>
    </rPh>
    <rPh sb="4" eb="6">
      <t>ネンド</t>
    </rPh>
    <phoneticPr fontId="2"/>
  </si>
  <si>
    <t>平成22年度</t>
    <rPh sb="0" eb="2">
      <t>ヘイセイ</t>
    </rPh>
    <rPh sb="4" eb="6">
      <t>ネンド</t>
    </rPh>
    <phoneticPr fontId="2"/>
  </si>
  <si>
    <t>平成23年度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</si>
  <si>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</si>
  <si>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</si>
  <si>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５月</t>
    <rPh sb="1" eb="2">
      <t>ガツ</t>
    </rPh>
    <phoneticPr fontId="2"/>
  </si>
  <si>
    <t>15年以内</t>
    <rPh sb="2" eb="3">
      <t>ネン</t>
    </rPh>
    <rPh sb="3" eb="5">
      <t>イナイ</t>
    </rPh>
    <phoneticPr fontId="2"/>
  </si>
  <si>
    <t>３年以内</t>
    <rPh sb="1" eb="4">
      <t>ネンイナイ</t>
    </rPh>
    <phoneticPr fontId="2"/>
  </si>
  <si>
    <t>３月</t>
    <rPh sb="1" eb="2">
      <t>ガツ</t>
    </rPh>
    <phoneticPr fontId="2"/>
  </si>
  <si>
    <t>計</t>
    <rPh sb="0" eb="1">
      <t>ケイ</t>
    </rPh>
    <phoneticPr fontId="2"/>
  </si>
  <si>
    <t>平成26年度</t>
    <rPh sb="0" eb="2">
      <t>ヘイセイ</t>
    </rPh>
    <rPh sb="4" eb="6">
      <t>ネンド</t>
    </rPh>
    <phoneticPr fontId="2"/>
  </si>
  <si>
    <t>15年以内
20年以内</t>
    <rPh sb="2" eb="5">
      <t>ネンイナイ</t>
    </rPh>
    <rPh sb="8" eb="9">
      <t>ネン</t>
    </rPh>
    <rPh sb="9" eb="11">
      <t>イナイ</t>
    </rPh>
    <phoneticPr fontId="2"/>
  </si>
  <si>
    <t>いずれも
３年以内</t>
    <rPh sb="6" eb="9">
      <t>ネンイナイ</t>
    </rPh>
    <phoneticPr fontId="2"/>
  </si>
  <si>
    <t>償還期間２０年（据置期間３年）貸付を創設
・財政融資資金貸付金利から０.３％減（下限利率０．３％）</t>
    <rPh sb="0" eb="2">
      <t>ショウカン</t>
    </rPh>
    <rPh sb="2" eb="4">
      <t>キカン</t>
    </rPh>
    <rPh sb="6" eb="7">
      <t>ネン</t>
    </rPh>
    <rPh sb="8" eb="10">
      <t>スエオキ</t>
    </rPh>
    <rPh sb="10" eb="12">
      <t>キカン</t>
    </rPh>
    <rPh sb="13" eb="14">
      <t>ネン</t>
    </rPh>
    <rPh sb="15" eb="17">
      <t>カシツケ</t>
    </rPh>
    <rPh sb="18" eb="20">
      <t>ソウセツ</t>
    </rPh>
    <rPh sb="30" eb="32">
      <t>キンリ</t>
    </rPh>
    <rPh sb="38" eb="39">
      <t>ゲン</t>
    </rPh>
    <rPh sb="40" eb="42">
      <t>カゲン</t>
    </rPh>
    <rPh sb="42" eb="44">
      <t>リリツ</t>
    </rPh>
    <phoneticPr fontId="2"/>
  </si>
  <si>
    <t>平成27年度</t>
    <rPh sb="0" eb="2">
      <t>ヘイセイ</t>
    </rPh>
    <rPh sb="4" eb="6">
      <t>ネンド</t>
    </rPh>
    <phoneticPr fontId="2"/>
  </si>
  <si>
    <t>・下限金利(０.３％)を適用</t>
    <rPh sb="1" eb="3">
      <t>カゲン</t>
    </rPh>
    <rPh sb="3" eb="5">
      <t>キンリ</t>
    </rPh>
    <rPh sb="12" eb="14">
      <t>テキヨウ</t>
    </rPh>
    <phoneticPr fontId="2"/>
  </si>
  <si>
    <t>平成28年度</t>
    <rPh sb="0" eb="2">
      <t>ヘイセイ</t>
    </rPh>
    <rPh sb="4" eb="6">
      <t>ネンド</t>
    </rPh>
    <phoneticPr fontId="2"/>
  </si>
  <si>
    <t>・下限金利を見直し
　…財政融資資金貸付金利が０.３％以下の場合、同率とする。</t>
    <rPh sb="1" eb="3">
      <t>カゲン</t>
    </rPh>
    <rPh sb="3" eb="5">
      <t>キンリ</t>
    </rPh>
    <rPh sb="6" eb="8">
      <t>ミナオ</t>
    </rPh>
    <rPh sb="12" eb="14">
      <t>ザイセイ</t>
    </rPh>
    <rPh sb="14" eb="16">
      <t>ユウシ</t>
    </rPh>
    <rPh sb="16" eb="18">
      <t>シキン</t>
    </rPh>
    <rPh sb="18" eb="20">
      <t>カシツケ</t>
    </rPh>
    <rPh sb="20" eb="22">
      <t>キンリ</t>
    </rPh>
    <rPh sb="27" eb="29">
      <t>イカ</t>
    </rPh>
    <rPh sb="30" eb="32">
      <t>バアイ</t>
    </rPh>
    <rPh sb="33" eb="35">
      <t>ドウリツ</t>
    </rPh>
    <phoneticPr fontId="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</si>
  <si>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</si>
  <si>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</si>
  <si>
    <t>令和元年度</t>
    <rPh sb="0" eb="2">
      <t>レイワ</t>
    </rPh>
    <rPh sb="2" eb="3">
      <t>モト</t>
    </rPh>
    <rPh sb="3" eb="5">
      <t>ネンド</t>
    </rPh>
    <phoneticPr fontId="2"/>
  </si>
  <si>
    <t>・下限金利を見直し（0.01％）
　…財政融資資金貸付金利が0.01％を下回った場合</t>
    <rPh sb="1" eb="3">
      <t>カゲン</t>
    </rPh>
    <rPh sb="3" eb="5">
      <t>キンリ</t>
    </rPh>
    <rPh sb="6" eb="8">
      <t>ミナオ</t>
    </rPh>
    <rPh sb="19" eb="21">
      <t>ザイセイ</t>
    </rPh>
    <rPh sb="21" eb="23">
      <t>ユウシ</t>
    </rPh>
    <rPh sb="23" eb="25">
      <t>シキン</t>
    </rPh>
    <rPh sb="25" eb="27">
      <t>カシツケ</t>
    </rPh>
    <rPh sb="27" eb="29">
      <t>キンリ</t>
    </rPh>
    <rPh sb="36" eb="38">
      <t>シタマワ</t>
    </rPh>
    <rPh sb="40" eb="42">
      <t>バアイ</t>
    </rPh>
    <phoneticPr fontId="2"/>
  </si>
  <si>
    <t>・据置期間を３年以内の期間で選択可（０～３）</t>
    <rPh sb="1" eb="3">
      <t>スエオキ</t>
    </rPh>
    <rPh sb="3" eb="5">
      <t>キカン</t>
    </rPh>
    <rPh sb="7" eb="8">
      <t>ネン</t>
    </rPh>
    <rPh sb="8" eb="10">
      <t>イナイ</t>
    </rPh>
    <rPh sb="11" eb="13">
      <t>キカン</t>
    </rPh>
    <rPh sb="14" eb="16">
      <t>センタク</t>
    </rPh>
    <rPh sb="16" eb="17">
      <t>カ</t>
    </rPh>
    <phoneticPr fontId="2"/>
  </si>
  <si>
    <t>令和２年度</t>
    <rPh sb="0" eb="2">
      <t>レイワ</t>
    </rPh>
    <rPh sb="3" eb="5">
      <t>ネンド</t>
    </rPh>
    <phoneticPr fontId="2"/>
  </si>
  <si>
    <t>・15年償還(据置期間なし、1年)の貸付利率は0.07％</t>
    <rPh sb="3" eb="4">
      <t>ネン</t>
    </rPh>
    <rPh sb="4" eb="6">
      <t>ショウカン</t>
    </rPh>
    <rPh sb="7" eb="9">
      <t>スエオキ</t>
    </rPh>
    <rPh sb="9" eb="11">
      <t>キカン</t>
    </rPh>
    <rPh sb="15" eb="16">
      <t>ネン</t>
    </rPh>
    <rPh sb="18" eb="20">
      <t>カシツケ</t>
    </rPh>
    <rPh sb="20" eb="22">
      <t>リリツ</t>
    </rPh>
    <phoneticPr fontId="2"/>
  </si>
  <si>
    <t>・下限金利を再設定（15年　0.14％  20年　0.18％）</t>
    <rPh sb="1" eb="3">
      <t>カゲン</t>
    </rPh>
    <rPh sb="3" eb="5">
      <t>キンリ</t>
    </rPh>
    <rPh sb="6" eb="7">
      <t>サイ</t>
    </rPh>
    <rPh sb="7" eb="9">
      <t>セッテイ</t>
    </rPh>
    <rPh sb="12" eb="13">
      <t>ネン</t>
    </rPh>
    <rPh sb="23" eb="24">
      <t>ネン</t>
    </rPh>
    <phoneticPr fontId="2"/>
  </si>
  <si>
    <t>貸付累計額</t>
    <rPh sb="0" eb="2">
      <t>カシツケ</t>
    </rPh>
    <rPh sb="2" eb="3">
      <t>ルイ</t>
    </rPh>
    <rPh sb="3" eb="4">
      <t>ケイ</t>
    </rPh>
    <rPh sb="4" eb="5">
      <t>ガク</t>
    </rPh>
    <phoneticPr fontId="2"/>
  </si>
  <si>
    <t>令和３年度</t>
    <rPh sb="0" eb="2">
      <t>レイワ</t>
    </rPh>
    <rPh sb="3" eb="5">
      <t>ネンド</t>
    </rPh>
    <phoneticPr fontId="2"/>
  </si>
  <si>
    <t>　</t>
    <phoneticPr fontId="2"/>
  </si>
  <si>
    <t>令和４年度</t>
    <rPh sb="0" eb="2">
      <t>レイワ</t>
    </rPh>
    <rPh sb="3" eb="5">
      <t>ネンド</t>
    </rPh>
    <phoneticPr fontId="2"/>
  </si>
  <si>
    <t>・財政融資資金貸付金利から０.２％減（20年以内）</t>
    <rPh sb="9" eb="11">
      <t>キンリ</t>
    </rPh>
    <rPh sb="17" eb="18">
      <t>ゲン</t>
    </rPh>
    <rPh sb="21" eb="22">
      <t>ネン</t>
    </rPh>
    <rPh sb="22" eb="24">
      <t>イナイ</t>
    </rPh>
    <phoneticPr fontId="2"/>
  </si>
  <si>
    <t>・財政融資資金貸付金利から０.１％（１５年以内）～０．２％（２０年以内）減</t>
    <rPh sb="9" eb="11">
      <t>キンリ</t>
    </rPh>
    <rPh sb="20" eb="21">
      <t>ネン</t>
    </rPh>
    <rPh sb="21" eb="23">
      <t>イナイ</t>
    </rPh>
    <rPh sb="32" eb="33">
      <t>ネン</t>
    </rPh>
    <rPh sb="33" eb="35">
      <t>イナイ</t>
    </rPh>
    <rPh sb="36" eb="37">
      <t>ゲン</t>
    </rPh>
    <phoneticPr fontId="2"/>
  </si>
  <si>
    <t>・財政融資資金貸付金利から０.１％（１５年以内）～０．２
　％（２０年以内）減</t>
    <rPh sb="9" eb="11">
      <t>キンリ</t>
    </rPh>
    <rPh sb="20" eb="21">
      <t>ネン</t>
    </rPh>
    <rPh sb="21" eb="23">
      <t>イナイ</t>
    </rPh>
    <rPh sb="34" eb="35">
      <t>ネン</t>
    </rPh>
    <rPh sb="35" eb="37">
      <t>イナイ</t>
    </rPh>
    <rPh sb="38" eb="39">
      <t>ゲン</t>
    </rPh>
    <phoneticPr fontId="2"/>
  </si>
  <si>
    <t>令和５年度</t>
    <rPh sb="0" eb="2">
      <t>レイワ</t>
    </rPh>
    <rPh sb="3" eb="5">
      <t>ネンド</t>
    </rPh>
    <phoneticPr fontId="2"/>
  </si>
  <si>
    <t>・財政融資資金貸付金利から0.3％減　
・15年償還(据置期間0～2年)の貸付利率は0.4％</t>
    <rPh sb="1" eb="3">
      <t>ザイセイ</t>
    </rPh>
    <rPh sb="3" eb="5">
      <t>ユウシ</t>
    </rPh>
    <rPh sb="5" eb="7">
      <t>シキン</t>
    </rPh>
    <rPh sb="7" eb="9">
      <t>カシツケ</t>
    </rPh>
    <rPh sb="9" eb="11">
      <t>キンリ</t>
    </rPh>
    <rPh sb="17" eb="18">
      <t>ゲン</t>
    </rPh>
    <rPh sb="23" eb="24">
      <t>ネン</t>
    </rPh>
    <rPh sb="24" eb="26">
      <t>ショウカン</t>
    </rPh>
    <rPh sb="27" eb="29">
      <t>スエオキ</t>
    </rPh>
    <rPh sb="29" eb="31">
      <t>キカン</t>
    </rPh>
    <rPh sb="34" eb="35">
      <t>ネン</t>
    </rPh>
    <rPh sb="37" eb="39">
      <t>カシツケ</t>
    </rPh>
    <rPh sb="39" eb="41">
      <t>リリツ</t>
    </rPh>
    <phoneticPr fontId="2"/>
  </si>
  <si>
    <t>・財政融資資金貸付金利から０.３％減 　※20年以内の借入なし
・20年償還（据置0～2年）の貸付利率は0.7%</t>
    <rPh sb="9" eb="11">
      <t>キンリ</t>
    </rPh>
    <rPh sb="17" eb="18">
      <t>ゲン</t>
    </rPh>
    <rPh sb="23" eb="24">
      <t>ネン</t>
    </rPh>
    <rPh sb="24" eb="26">
      <t>イナイ</t>
    </rPh>
    <rPh sb="27" eb="29">
      <t>カリイレ</t>
    </rPh>
    <rPh sb="35" eb="36">
      <t>ネン</t>
    </rPh>
    <rPh sb="36" eb="38">
      <t>ショウカン</t>
    </rPh>
    <rPh sb="39" eb="41">
      <t>スエオキ</t>
    </rPh>
    <rPh sb="44" eb="45">
      <t>ネン</t>
    </rPh>
    <rPh sb="47" eb="49">
      <t>カシツケ</t>
    </rPh>
    <rPh sb="49" eb="51">
      <t>リリツ</t>
    </rPh>
    <phoneticPr fontId="2"/>
  </si>
  <si>
    <t>昭和55年度～平成19年度</t>
    <rPh sb="0" eb="2">
      <t>ショウワ</t>
    </rPh>
    <rPh sb="4" eb="6">
      <t>ネンド</t>
    </rPh>
    <rPh sb="7" eb="9">
      <t>ヘイセイ</t>
    </rPh>
    <rPh sb="11" eb="13">
      <t>ネンド</t>
    </rPh>
    <phoneticPr fontId="2"/>
  </si>
  <si>
    <t>・財政融資資金貸付金利と同率</t>
    <rPh sb="1" eb="3">
      <t>ザイセイ</t>
    </rPh>
    <rPh sb="3" eb="5">
      <t>ユウシ</t>
    </rPh>
    <rPh sb="5" eb="7">
      <t>シキン</t>
    </rPh>
    <rPh sb="7" eb="9">
      <t>カシツケ</t>
    </rPh>
    <rPh sb="9" eb="11">
      <t>キンリ</t>
    </rPh>
    <rPh sb="12" eb="14">
      <t>ドウリツ</t>
    </rPh>
    <phoneticPr fontId="2"/>
  </si>
  <si>
    <t>令和６年度</t>
    <rPh sb="0" eb="2">
      <t>レイワ</t>
    </rPh>
    <rPh sb="3" eb="5">
      <t>ネンド</t>
    </rPh>
    <phoneticPr fontId="2"/>
  </si>
  <si>
    <t>…令和６年度５月貸付までの累計</t>
    <rPh sb="1" eb="3">
      <t>レイワ</t>
    </rPh>
    <rPh sb="4" eb="6">
      <t>ネンド</t>
    </rPh>
    <rPh sb="7" eb="8">
      <t>ガツ</t>
    </rPh>
    <rPh sb="8" eb="10">
      <t>カシツケ</t>
    </rPh>
    <rPh sb="13" eb="15">
      <t>ルイケイ</t>
    </rPh>
    <phoneticPr fontId="2"/>
  </si>
  <si>
    <t>・財政融資資金貸付金利から０.３％減
・15年償還(据置期間０年）の貸付利率は0.6％</t>
    <rPh sb="9" eb="11">
      <t>キンリ</t>
    </rPh>
    <rPh sb="17" eb="18">
      <t>ゲン</t>
    </rPh>
    <rPh sb="22" eb="23">
      <t>ネン</t>
    </rPh>
    <rPh sb="23" eb="25">
      <t>ショウカン</t>
    </rPh>
    <rPh sb="26" eb="28">
      <t>スエオキ</t>
    </rPh>
    <rPh sb="28" eb="30">
      <t>キカン</t>
    </rPh>
    <rPh sb="31" eb="32">
      <t>ネン</t>
    </rPh>
    <rPh sb="34" eb="36">
      <t>カシツケ</t>
    </rPh>
    <rPh sb="36" eb="38">
      <t>リリツ</t>
    </rPh>
    <phoneticPr fontId="2"/>
  </si>
  <si>
    <t>・財政融資資金貸付金利から０.３％減
・15年償還〈据置期間0年）の貸付利率は0.6％</t>
    <rPh sb="9" eb="11">
      <t>キンリ</t>
    </rPh>
    <rPh sb="17" eb="18">
      <t>ゲン</t>
    </rPh>
    <rPh sb="22" eb="23">
      <t>ネン</t>
    </rPh>
    <rPh sb="23" eb="25">
      <t>ショウカン</t>
    </rPh>
    <rPh sb="26" eb="28">
      <t>スエオキ</t>
    </rPh>
    <rPh sb="28" eb="30">
      <t>キカン</t>
    </rPh>
    <rPh sb="31" eb="32">
      <t>ネン</t>
    </rPh>
    <rPh sb="34" eb="36">
      <t>カシツケ</t>
    </rPh>
    <rPh sb="36" eb="38">
      <t>リリツ</t>
    </rPh>
    <phoneticPr fontId="2"/>
  </si>
  <si>
    <t>【参考】
　令和６年度９月末現在の貸付残高(未償還元金)　５４９億３,７００万円余</t>
    <rPh sb="1" eb="3">
      <t>サンコウ</t>
    </rPh>
    <rPh sb="6" eb="8">
      <t>レイワ</t>
    </rPh>
    <rPh sb="9" eb="10">
      <t>ネン</t>
    </rPh>
    <rPh sb="10" eb="11">
      <t>ド</t>
    </rPh>
    <rPh sb="12" eb="14">
      <t>ガツマツ</t>
    </rPh>
    <rPh sb="14" eb="16">
      <t>ゲンザイ</t>
    </rPh>
    <rPh sb="17" eb="19">
      <t>カシツケ</t>
    </rPh>
    <rPh sb="19" eb="21">
      <t>ザンダカ</t>
    </rPh>
    <rPh sb="22" eb="25">
      <t>ミショウカン</t>
    </rPh>
    <rPh sb="25" eb="27">
      <t>ガンキン</t>
    </rPh>
    <rPh sb="32" eb="33">
      <t>オク</t>
    </rPh>
    <rPh sb="39" eb="41">
      <t>エンヨ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</si>
</sst>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#,##0.0_);[Red]\(#,##0.0\)"/>
    <numFmt numFmtId="177" formatCode="0.0"/>
    <numFmt numFmtId="178" formatCode="0.00_ "/>
    <numFmt numFmtId="179" formatCode="#,##0.0_ "/>
  </numFmts>
  <fonts count="13" x14ac:knownFonts="1">
    <font>
      <sz val="11"/>
      <name val="ＭＳ Ｐゴシック"/>
      <family val="3"/>
      <charset val="128"/>
    </font>
    <font>
      <sz val="20"/>
      <name val="BIZ UDPゴシック"/>
      <family val="3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10"/>
      <name val="BIZ UDゴシック"/>
      <family val="3"/>
      <charset val="128"/>
    </font>
    <font>
      <sz val="9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  <font>
      <sz val="9"/>
      <name val="HGSｺﾞｼｯｸM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09">
    <xf numFmtId="0" fontId="0" fillId="0" borderId="0" xfId="0"/>
    <xf numFmtId="0" fontId="3" fillId="0" borderId="0" xfId="0" applyFont="1"/>
    <xf numFmtId="0" fontId="5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 shrinkToFit="1"/>
    </xf>
    <xf numFmtId="41" fontId="10" fillId="0" borderId="0" xfId="0" applyNumberFormat="1" applyFont="1" applyAlignment="1">
      <alignment vertical="center" shrinkToFit="1"/>
    </xf>
    <xf numFmtId="0" fontId="7" fillId="2" borderId="13" xfId="0" applyFont="1" applyFill="1" applyBorder="1" applyAlignment="1">
      <alignment horizontal="center" vertical="center" wrapText="1"/>
    </xf>
    <xf numFmtId="0" fontId="11" fillId="0" borderId="0" xfId="0" applyFont="1"/>
    <xf numFmtId="41" fontId="12" fillId="0" borderId="0" xfId="0" applyNumberFormat="1" applyFont="1"/>
    <xf numFmtId="179" fontId="12" fillId="0" borderId="0" xfId="0" applyNumberFormat="1" applyFont="1"/>
    <xf numFmtId="41" fontId="8" fillId="2" borderId="4" xfId="0" applyNumberFormat="1" applyFont="1" applyFill="1" applyBorder="1" applyAlignment="1">
      <alignment vertical="center"/>
    </xf>
    <xf numFmtId="176" fontId="9" fillId="2" borderId="27" xfId="0" applyNumberFormat="1" applyFont="1" applyFill="1" applyBorder="1" applyAlignment="1">
      <alignment horizontal="right" vertical="center" indent="1"/>
    </xf>
    <xf numFmtId="177" fontId="8" fillId="2" borderId="27" xfId="0" applyNumberFormat="1" applyFont="1" applyFill="1" applyBorder="1" applyAlignment="1">
      <alignment horizontal="center" vertical="center"/>
    </xf>
    <xf numFmtId="177" fontId="8" fillId="2" borderId="28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vertical="center"/>
    </xf>
    <xf numFmtId="41" fontId="8" fillId="2" borderId="32" xfId="0" applyNumberFormat="1" applyFont="1" applyFill="1" applyBorder="1" applyAlignment="1">
      <alignment vertical="center"/>
    </xf>
    <xf numFmtId="176" fontId="9" fillId="2" borderId="13" xfId="0" applyNumberFormat="1" applyFont="1" applyFill="1" applyBorder="1" applyAlignment="1">
      <alignment horizontal="right" vertical="center" indent="1"/>
    </xf>
    <xf numFmtId="177" fontId="8" fillId="2" borderId="13" xfId="0" applyNumberFormat="1" applyFont="1" applyFill="1" applyBorder="1" applyAlignment="1">
      <alignment horizontal="center" vertical="center"/>
    </xf>
    <xf numFmtId="177" fontId="8" fillId="2" borderId="33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shrinkToFit="1"/>
    </xf>
    <xf numFmtId="41" fontId="8" fillId="2" borderId="38" xfId="0" applyNumberFormat="1" applyFont="1" applyFill="1" applyBorder="1" applyAlignment="1">
      <alignment vertical="center"/>
    </xf>
    <xf numFmtId="176" fontId="9" fillId="2" borderId="24" xfId="0" applyNumberFormat="1" applyFont="1" applyFill="1" applyBorder="1" applyAlignment="1">
      <alignment horizontal="right" vertical="center" indent="1"/>
    </xf>
    <xf numFmtId="177" fontId="8" fillId="2" borderId="24" xfId="0" applyNumberFormat="1" applyFont="1" applyFill="1" applyBorder="1" applyAlignment="1">
      <alignment horizontal="center" vertical="center"/>
    </xf>
    <xf numFmtId="177" fontId="8" fillId="2" borderId="39" xfId="0" applyNumberFormat="1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 shrinkToFit="1"/>
    </xf>
    <xf numFmtId="0" fontId="8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vertical="center" wrapText="1"/>
    </xf>
    <xf numFmtId="0" fontId="8" fillId="2" borderId="39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left" vertical="center" shrinkToFit="1"/>
    </xf>
    <xf numFmtId="0" fontId="7" fillId="2" borderId="34" xfId="0" applyFont="1" applyFill="1" applyBorder="1" applyAlignment="1">
      <alignment horizontal="left" vertical="center" shrinkToFit="1"/>
    </xf>
    <xf numFmtId="0" fontId="7" fillId="2" borderId="34" xfId="0" applyFont="1" applyFill="1" applyBorder="1" applyAlignment="1">
      <alignment horizontal="left" vertical="center" wrapText="1" shrinkToFit="1"/>
    </xf>
    <xf numFmtId="41" fontId="8" fillId="2" borderId="11" xfId="0" applyNumberFormat="1" applyFont="1" applyFill="1" applyBorder="1" applyAlignment="1">
      <alignment vertical="center"/>
    </xf>
    <xf numFmtId="176" fontId="9" fillId="2" borderId="8" xfId="0" applyNumberFormat="1" applyFont="1" applyFill="1" applyBorder="1" applyAlignment="1">
      <alignment horizontal="right" vertical="center" indent="1"/>
    </xf>
    <xf numFmtId="177" fontId="8" fillId="2" borderId="8" xfId="0" applyNumberFormat="1" applyFont="1" applyFill="1" applyBorder="1" applyAlignment="1">
      <alignment horizontal="center" vertical="center"/>
    </xf>
    <xf numFmtId="177" fontId="8" fillId="2" borderId="41" xfId="0" applyNumberFormat="1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left" vertical="center" wrapText="1"/>
    </xf>
    <xf numFmtId="41" fontId="8" fillId="2" borderId="0" xfId="0" applyNumberFormat="1" applyFont="1" applyFill="1" applyAlignment="1">
      <alignment vertical="center" shrinkToFit="1"/>
    </xf>
    <xf numFmtId="176" fontId="9" fillId="2" borderId="17" xfId="0" applyNumberFormat="1" applyFont="1" applyFill="1" applyBorder="1" applyAlignment="1">
      <alignment horizontal="right" vertical="center" indent="1" shrinkToFit="1"/>
    </xf>
    <xf numFmtId="177" fontId="8" fillId="2" borderId="17" xfId="0" applyNumberFormat="1" applyFont="1" applyFill="1" applyBorder="1" applyAlignment="1">
      <alignment horizontal="center" vertical="center"/>
    </xf>
    <xf numFmtId="177" fontId="8" fillId="2" borderId="43" xfId="0" applyNumberFormat="1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 vertical="center" wrapText="1"/>
    </xf>
    <xf numFmtId="41" fontId="8" fillId="2" borderId="44" xfId="0" applyNumberFormat="1" applyFont="1" applyFill="1" applyBorder="1" applyAlignment="1">
      <alignment vertical="center" shrinkToFit="1"/>
    </xf>
    <xf numFmtId="176" fontId="9" fillId="2" borderId="8" xfId="0" applyNumberFormat="1" applyFont="1" applyFill="1" applyBorder="1" applyAlignment="1">
      <alignment horizontal="right" vertical="center" indent="1" shrinkToFit="1"/>
    </xf>
    <xf numFmtId="177" fontId="8" fillId="2" borderId="8" xfId="0" applyNumberFormat="1" applyFont="1" applyFill="1" applyBorder="1" applyAlignment="1">
      <alignment horizontal="center" vertical="center" shrinkToFit="1"/>
    </xf>
    <xf numFmtId="177" fontId="8" fillId="2" borderId="41" xfId="0" applyNumberFormat="1" applyFont="1" applyFill="1" applyBorder="1" applyAlignment="1">
      <alignment horizontal="center" vertical="center" shrinkToFit="1"/>
    </xf>
    <xf numFmtId="0" fontId="7" fillId="2" borderId="35" xfId="0" applyFont="1" applyFill="1" applyBorder="1" applyAlignment="1">
      <alignment horizontal="left" vertical="center" wrapText="1"/>
    </xf>
    <xf numFmtId="41" fontId="8" fillId="2" borderId="15" xfId="0" applyNumberFormat="1" applyFont="1" applyFill="1" applyBorder="1" applyAlignment="1">
      <alignment vertical="center" shrinkToFit="1"/>
    </xf>
    <xf numFmtId="177" fontId="8" fillId="2" borderId="17" xfId="0" applyNumberFormat="1" applyFont="1" applyFill="1" applyBorder="1" applyAlignment="1">
      <alignment horizontal="center" vertical="center" shrinkToFit="1"/>
    </xf>
    <xf numFmtId="177" fontId="8" fillId="2" borderId="43" xfId="0" applyNumberFormat="1" applyFont="1" applyFill="1" applyBorder="1" applyAlignment="1">
      <alignment horizontal="center" vertical="center" shrinkToFit="1"/>
    </xf>
    <xf numFmtId="0" fontId="7" fillId="2" borderId="40" xfId="0" applyFont="1" applyFill="1" applyBorder="1" applyAlignment="1">
      <alignment horizontal="left" vertical="center" wrapText="1"/>
    </xf>
    <xf numFmtId="41" fontId="8" fillId="2" borderId="11" xfId="0" applyNumberFormat="1" applyFont="1" applyFill="1" applyBorder="1" applyAlignment="1">
      <alignment vertical="center" shrinkToFit="1"/>
    </xf>
    <xf numFmtId="177" fontId="8" fillId="2" borderId="12" xfId="0" applyNumberFormat="1" applyFont="1" applyFill="1" applyBorder="1" applyAlignment="1">
      <alignment horizontal="center" vertical="center" shrinkToFit="1"/>
    </xf>
    <xf numFmtId="177" fontId="8" fillId="2" borderId="44" xfId="0" applyNumberFormat="1" applyFont="1" applyFill="1" applyBorder="1" applyAlignment="1">
      <alignment horizontal="center" vertical="center"/>
    </xf>
    <xf numFmtId="41" fontId="8" fillId="2" borderId="32" xfId="0" applyNumberFormat="1" applyFont="1" applyFill="1" applyBorder="1" applyAlignment="1">
      <alignment vertical="center" shrinkToFit="1"/>
    </xf>
    <xf numFmtId="176" fontId="9" fillId="2" borderId="13" xfId="0" applyNumberFormat="1" applyFont="1" applyFill="1" applyBorder="1" applyAlignment="1">
      <alignment horizontal="right" vertical="center" indent="1" shrinkToFit="1"/>
    </xf>
    <xf numFmtId="177" fontId="8" fillId="2" borderId="13" xfId="0" applyNumberFormat="1" applyFont="1" applyFill="1" applyBorder="1" applyAlignment="1">
      <alignment horizontal="center" vertical="center" shrinkToFit="1"/>
    </xf>
    <xf numFmtId="177" fontId="8" fillId="2" borderId="33" xfId="0" applyNumberFormat="1" applyFont="1" applyFill="1" applyBorder="1" applyAlignment="1">
      <alignment horizontal="center" vertical="center" shrinkToFit="1"/>
    </xf>
    <xf numFmtId="177" fontId="8" fillId="2" borderId="45" xfId="0" applyNumberFormat="1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shrinkToFit="1"/>
    </xf>
    <xf numFmtId="177" fontId="8" fillId="2" borderId="14" xfId="0" applyNumberFormat="1" applyFont="1" applyFill="1" applyBorder="1" applyAlignment="1">
      <alignment horizontal="center" vertical="center" shrinkToFit="1"/>
    </xf>
    <xf numFmtId="177" fontId="8" fillId="2" borderId="39" xfId="0" applyNumberFormat="1" applyFont="1" applyFill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shrinkToFit="1"/>
    </xf>
    <xf numFmtId="177" fontId="8" fillId="2" borderId="52" xfId="0" applyNumberFormat="1" applyFont="1" applyFill="1" applyBorder="1" applyAlignment="1">
      <alignment horizontal="center" vertical="center" shrinkToFit="1"/>
    </xf>
    <xf numFmtId="0" fontId="6" fillId="2" borderId="37" xfId="0" applyFont="1" applyFill="1" applyBorder="1" applyAlignment="1">
      <alignment horizontal="center" vertical="center" shrinkToFit="1"/>
    </xf>
    <xf numFmtId="41" fontId="8" fillId="2" borderId="38" xfId="0" applyNumberFormat="1" applyFont="1" applyFill="1" applyBorder="1" applyAlignment="1">
      <alignment vertical="center" shrinkToFit="1"/>
    </xf>
    <xf numFmtId="176" fontId="9" fillId="2" borderId="24" xfId="0" applyNumberFormat="1" applyFont="1" applyFill="1" applyBorder="1" applyAlignment="1">
      <alignment horizontal="right" vertical="center" indent="1" shrinkToFit="1"/>
    </xf>
    <xf numFmtId="177" fontId="8" fillId="2" borderId="53" xfId="0" applyNumberFormat="1" applyFont="1" applyFill="1" applyBorder="1" applyAlignment="1">
      <alignment horizontal="center" vertical="center" shrinkToFit="1"/>
    </xf>
    <xf numFmtId="41" fontId="8" fillId="2" borderId="54" xfId="0" applyNumberFormat="1" applyFont="1" applyFill="1" applyBorder="1" applyAlignment="1">
      <alignment vertical="center" shrinkToFi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52" xfId="0" applyFont="1" applyFill="1" applyBorder="1" applyAlignment="1">
      <alignment horizontal="center" vertical="center" wrapText="1"/>
    </xf>
    <xf numFmtId="178" fontId="8" fillId="2" borderId="52" xfId="0" applyNumberFormat="1" applyFont="1" applyFill="1" applyBorder="1" applyAlignment="1">
      <alignment horizontal="center" vertical="center" shrinkToFit="1"/>
    </xf>
    <xf numFmtId="0" fontId="6" fillId="2" borderId="55" xfId="0" applyFont="1" applyFill="1" applyBorder="1" applyAlignment="1">
      <alignment horizontal="center" vertical="center" shrinkToFit="1"/>
    </xf>
    <xf numFmtId="41" fontId="8" fillId="2" borderId="56" xfId="0" applyNumberFormat="1" applyFont="1" applyFill="1" applyBorder="1" applyAlignment="1">
      <alignment vertical="center" shrinkToFit="1"/>
    </xf>
    <xf numFmtId="176" fontId="9" fillId="2" borderId="57" xfId="0" applyNumberFormat="1" applyFont="1" applyFill="1" applyBorder="1" applyAlignment="1">
      <alignment horizontal="right" vertical="center" indent="1" shrinkToFit="1"/>
    </xf>
    <xf numFmtId="0" fontId="6" fillId="2" borderId="40" xfId="0" applyFont="1" applyFill="1" applyBorder="1" applyAlignment="1">
      <alignment horizontal="center" vertical="center" shrinkToFit="1"/>
    </xf>
    <xf numFmtId="178" fontId="8" fillId="2" borderId="13" xfId="0" applyNumberFormat="1" applyFont="1" applyFill="1" applyBorder="1" applyAlignment="1">
      <alignment horizontal="center" vertical="center" shrinkToFit="1"/>
    </xf>
    <xf numFmtId="178" fontId="8" fillId="2" borderId="53" xfId="0" applyNumberFormat="1" applyFont="1" applyFill="1" applyBorder="1" applyAlignment="1">
      <alignment horizontal="center" vertical="center" shrinkToFit="1"/>
    </xf>
    <xf numFmtId="41" fontId="8" fillId="2" borderId="20" xfId="0" applyNumberFormat="1" applyFont="1" applyFill="1" applyBorder="1" applyAlignment="1">
      <alignment vertical="center" shrinkToFit="1"/>
    </xf>
    <xf numFmtId="176" fontId="9" fillId="2" borderId="20" xfId="0" applyNumberFormat="1" applyFont="1" applyFill="1" applyBorder="1" applyAlignment="1">
      <alignment horizontal="right" vertical="center" indent="1" shrinkToFit="1"/>
    </xf>
    <xf numFmtId="177" fontId="8" fillId="3" borderId="12" xfId="0" applyNumberFormat="1" applyFont="1" applyFill="1" applyBorder="1" applyAlignment="1">
      <alignment horizontal="center" vertical="center" shrinkToFi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77" fontId="8" fillId="3" borderId="52" xfId="0" applyNumberFormat="1" applyFont="1" applyFill="1" applyBorder="1" applyAlignment="1">
      <alignment horizontal="center" vertical="center" shrinkToFit="1"/>
    </xf>
    <xf numFmtId="177" fontId="8" fillId="3" borderId="53" xfId="0" applyNumberFormat="1" applyFont="1" applyFill="1" applyBorder="1" applyAlignment="1">
      <alignment horizontal="center" vertical="center" shrinkToFi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53" xfId="0" applyFont="1" applyFill="1" applyBorder="1" applyAlignment="1">
      <alignment horizontal="center" vertical="center" wrapText="1"/>
    </xf>
    <xf numFmtId="177" fontId="8" fillId="3" borderId="58" xfId="0" applyNumberFormat="1" applyFont="1" applyFill="1" applyBorder="1" applyAlignment="1">
      <alignment horizontal="center" vertical="center" shrinkToFit="1"/>
    </xf>
    <xf numFmtId="0" fontId="7" fillId="3" borderId="57" xfId="0" applyFont="1" applyFill="1" applyBorder="1" applyAlignment="1">
      <alignment horizontal="center" vertical="center" wrapText="1"/>
    </xf>
    <xf numFmtId="0" fontId="7" fillId="3" borderId="58" xfId="0" applyFont="1" applyFill="1" applyBorder="1" applyAlignment="1">
      <alignment horizontal="center" vertical="center" wrapText="1"/>
    </xf>
    <xf numFmtId="0" fontId="7" fillId="3" borderId="52" xfId="0" applyFont="1" applyFill="1" applyBorder="1" applyAlignment="1">
      <alignment horizontal="center" vertical="center" wrapText="1"/>
    </xf>
    <xf numFmtId="179" fontId="8" fillId="2" borderId="13" xfId="0" applyNumberFormat="1" applyFont="1" applyFill="1" applyBorder="1" applyAlignment="1">
      <alignment horizontal="right" vertical="center" indent="1" shrinkToFit="1"/>
    </xf>
    <xf numFmtId="0" fontId="8" fillId="2" borderId="42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right" vertical="center" indent="1" shrinkToFit="1"/>
    </xf>
    <xf numFmtId="176" fontId="8" fillId="2" borderId="13" xfId="0" applyNumberFormat="1" applyFont="1" applyFill="1" applyBorder="1" applyAlignment="1">
      <alignment horizontal="right" vertical="center" indent="1" shrinkToFit="1"/>
    </xf>
    <xf numFmtId="0" fontId="8" fillId="2" borderId="34" xfId="0" applyFont="1" applyFill="1" applyBorder="1" applyAlignment="1">
      <alignment horizontal="left" vertical="center" wrapText="1"/>
    </xf>
    <xf numFmtId="176" fontId="8" fillId="2" borderId="17" xfId="0" applyNumberFormat="1" applyFont="1" applyFill="1" applyBorder="1" applyAlignment="1">
      <alignment horizontal="right" vertical="center" indent="1" shrinkToFit="1"/>
    </xf>
    <xf numFmtId="0" fontId="8" fillId="2" borderId="17" xfId="0" applyFont="1" applyFill="1" applyBorder="1" applyAlignment="1">
      <alignment horizontal="center" vertical="center"/>
    </xf>
    <xf numFmtId="0" fontId="8" fillId="2" borderId="40" xfId="0" applyFont="1" applyFill="1" applyBorder="1" applyAlignment="1">
      <alignment horizontal="left" vertical="center" wrapText="1"/>
    </xf>
    <xf numFmtId="0" fontId="8" fillId="2" borderId="47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shrinkToFit="1"/>
    </xf>
    <xf numFmtId="0" fontId="8" fillId="2" borderId="50" xfId="0" applyFont="1" applyFill="1" applyBorder="1" applyAlignment="1">
      <alignment horizontal="center" vertical="center" shrinkToFi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34" xfId="0" applyFont="1" applyFill="1" applyBorder="1" applyAlignment="1">
      <alignment horizontal="center" vertical="center" shrinkToFit="1"/>
    </xf>
    <xf numFmtId="0" fontId="8" fillId="2" borderId="37" xfId="0" applyFont="1" applyFill="1" applyBorder="1" applyAlignment="1">
      <alignment horizontal="center" vertical="center" shrinkToFit="1"/>
    </xf>
    <xf numFmtId="176" fontId="8" fillId="2" borderId="24" xfId="0" applyNumberFormat="1" applyFont="1" applyFill="1" applyBorder="1" applyAlignment="1">
      <alignment horizontal="right" vertical="center" indent="1" shrinkToFit="1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55" xfId="0" applyFont="1" applyFill="1" applyBorder="1" applyAlignment="1">
      <alignment horizontal="center" vertical="center" shrinkToFit="1"/>
    </xf>
    <xf numFmtId="176" fontId="8" fillId="2" borderId="57" xfId="0" applyNumberFormat="1" applyFont="1" applyFill="1" applyBorder="1" applyAlignment="1">
      <alignment horizontal="right" vertical="center" indent="1" shrinkToFit="1"/>
    </xf>
    <xf numFmtId="0" fontId="8" fillId="2" borderId="35" xfId="0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0" fontId="5" fillId="3" borderId="52" xfId="0" applyFont="1" applyFill="1" applyBorder="1" applyAlignment="1">
      <alignment horizontal="center" vertical="center" wrapText="1"/>
    </xf>
    <xf numFmtId="0" fontId="5" fillId="3" borderId="57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 wrapText="1"/>
    </xf>
    <xf numFmtId="177" fontId="8" fillId="3" borderId="13" xfId="0" applyNumberFormat="1" applyFont="1" applyFill="1" applyBorder="1" applyAlignment="1">
      <alignment horizontal="center" vertical="center" shrinkToFit="1"/>
    </xf>
    <xf numFmtId="177" fontId="8" fillId="2" borderId="63" xfId="0" applyNumberFormat="1" applyFont="1" applyFill="1" applyBorder="1" applyAlignment="1">
      <alignment horizontal="center" vertical="center"/>
    </xf>
    <xf numFmtId="0" fontId="8" fillId="2" borderId="63" xfId="0" applyFont="1" applyFill="1" applyBorder="1" applyAlignment="1">
      <alignment horizontal="center" vertical="center"/>
    </xf>
    <xf numFmtId="177" fontId="8" fillId="4" borderId="52" xfId="0" applyNumberFormat="1" applyFont="1" applyFill="1" applyBorder="1" applyAlignment="1">
      <alignment horizontal="center" vertical="center" shrinkToFit="1"/>
    </xf>
    <xf numFmtId="0" fontId="7" fillId="4" borderId="13" xfId="0" applyFont="1" applyFill="1" applyBorder="1" applyAlignment="1">
      <alignment horizontal="center" vertical="center" wrapText="1"/>
    </xf>
    <xf numFmtId="177" fontId="8" fillId="4" borderId="13" xfId="0" applyNumberFormat="1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shrinkToFit="1"/>
    </xf>
    <xf numFmtId="0" fontId="6" fillId="2" borderId="60" xfId="0" applyFont="1" applyFill="1" applyBorder="1" applyAlignment="1">
      <alignment horizontal="center" vertical="center" shrinkToFit="1"/>
    </xf>
    <xf numFmtId="177" fontId="8" fillId="2" borderId="21" xfId="0" applyNumberFormat="1" applyFont="1" applyFill="1" applyBorder="1" applyAlignment="1">
      <alignment horizontal="left" vertical="center" shrinkToFit="1"/>
    </xf>
    <xf numFmtId="177" fontId="8" fillId="2" borderId="61" xfId="0" applyNumberFormat="1" applyFont="1" applyFill="1" applyBorder="1" applyAlignment="1">
      <alignment horizontal="left" vertical="center" shrinkToFit="1"/>
    </xf>
    <xf numFmtId="177" fontId="8" fillId="2" borderId="20" xfId="0" applyNumberFormat="1" applyFont="1" applyFill="1" applyBorder="1" applyAlignment="1">
      <alignment horizontal="left" vertical="center" shrinkToFit="1"/>
    </xf>
    <xf numFmtId="177" fontId="8" fillId="2" borderId="21" xfId="0" applyNumberFormat="1" applyFont="1" applyFill="1" applyBorder="1" applyAlignment="1">
      <alignment horizontal="left" vertical="center" wrapText="1" shrinkToFit="1"/>
    </xf>
    <xf numFmtId="177" fontId="8" fillId="2" borderId="62" xfId="0" applyNumberFormat="1" applyFont="1" applyFill="1" applyBorder="1" applyAlignment="1">
      <alignment horizontal="left" vertical="center" shrinkToFit="1"/>
    </xf>
    <xf numFmtId="0" fontId="5" fillId="2" borderId="46" xfId="0" applyFont="1" applyFill="1" applyBorder="1" applyAlignment="1">
      <alignment horizontal="center" vertical="center" shrinkToFit="1"/>
    </xf>
    <xf numFmtId="0" fontId="5" fillId="2" borderId="48" xfId="0" applyFont="1" applyFill="1" applyBorder="1" applyAlignment="1">
      <alignment horizontal="center" vertical="center" shrinkToFit="1"/>
    </xf>
    <xf numFmtId="0" fontId="5" fillId="2" borderId="51" xfId="0" applyFont="1" applyFill="1" applyBorder="1" applyAlignment="1">
      <alignment horizontal="center" vertical="center" shrinkToFit="1"/>
    </xf>
    <xf numFmtId="0" fontId="5" fillId="2" borderId="49" xfId="0" applyFont="1" applyFill="1" applyBorder="1" applyAlignment="1">
      <alignment horizontal="center" vertical="center" shrinkToFit="1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 shrinkToFit="1"/>
    </xf>
    <xf numFmtId="0" fontId="8" fillId="2" borderId="48" xfId="0" applyFont="1" applyFill="1" applyBorder="1" applyAlignment="1">
      <alignment horizontal="center" vertical="center" shrinkToFit="1"/>
    </xf>
    <xf numFmtId="0" fontId="8" fillId="2" borderId="51" xfId="0" applyFont="1" applyFill="1" applyBorder="1" applyAlignment="1">
      <alignment horizontal="center" vertical="center" shrinkToFit="1"/>
    </xf>
    <xf numFmtId="0" fontId="8" fillId="2" borderId="59" xfId="0" applyFont="1" applyFill="1" applyBorder="1" applyAlignment="1">
      <alignment horizontal="center" vertical="center" shrinkToFit="1"/>
    </xf>
    <xf numFmtId="0" fontId="8" fillId="2" borderId="60" xfId="0" applyFont="1" applyFill="1" applyBorder="1" applyAlignment="1">
      <alignment horizontal="center" vertical="center" shrinkToFit="1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 shrinkToFit="1"/>
    </xf>
    <xf numFmtId="0" fontId="8" fillId="0" borderId="6" xfId="0" applyFont="1" applyBorder="1" applyAlignment="1">
      <alignment horizontal="center" vertical="center" wrapText="1" shrinkToFit="1"/>
    </xf>
    <xf numFmtId="0" fontId="8" fillId="0" borderId="14" xfId="0" applyFont="1" applyBorder="1" applyAlignment="1">
      <alignment horizontal="center" vertical="center" wrapText="1" shrinkToFit="1"/>
    </xf>
    <xf numFmtId="0" fontId="8" fillId="0" borderId="15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5:O80"/>
  <sheetViews>
    <sheetView view="pageBreakPreview" topLeftCell="A66" zoomScaleNormal="100" zoomScaleSheetLayoutView="100" workbookViewId="0">
      <selection activeCell="J79" sqref="J79:L79"/>
    </sheetView>
  </sheetViews>
  <sheetFormatPr defaultRowHeight="13.5" x14ac:dyDescent="0.15"/>
  <cols>
    <col min="1" max="1" width="1.25" customWidth="1"/>
    <col min="2" max="2" width="11.375" customWidth="1"/>
    <col min="3" max="3" width="8.75" customWidth="1"/>
    <col min="4" max="4" width="9.125" customWidth="1"/>
    <col min="5" max="5" width="16.5" customWidth="1"/>
    <col min="6" max="11" width="8.625" customWidth="1"/>
    <col min="12" max="12" width="55.625" customWidth="1"/>
    <col min="13" max="13" width="1.375" customWidth="1"/>
    <col min="14" max="14" width="11.75" customWidth="1"/>
    <col min="15" max="15" width="15.25" customWidth="1"/>
  </cols>
  <sheetData>
    <row r="5" spans="2:15" ht="46.5" customHeight="1" x14ac:dyDescent="0.15">
      <c r="B5" s="172" t="s">
        <v>0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</row>
    <row r="6" spans="2:15" ht="14.25" thickBo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73" t="s">
        <v>1</v>
      </c>
      <c r="M6" s="173"/>
    </row>
    <row r="7" spans="2:15" ht="15" customHeight="1" x14ac:dyDescent="0.15">
      <c r="B7" s="174"/>
      <c r="C7" s="175"/>
      <c r="D7" s="180" t="s">
        <v>2</v>
      </c>
      <c r="E7" s="180"/>
      <c r="F7" s="180"/>
      <c r="G7" s="180"/>
      <c r="H7" s="180"/>
      <c r="I7" s="181"/>
      <c r="J7" s="182" t="s">
        <v>3</v>
      </c>
      <c r="K7" s="183"/>
      <c r="L7" s="186" t="s">
        <v>4</v>
      </c>
      <c r="M7" s="1"/>
    </row>
    <row r="8" spans="2:15" ht="15" customHeight="1" x14ac:dyDescent="0.15">
      <c r="B8" s="176"/>
      <c r="C8" s="177"/>
      <c r="D8" s="164" t="s">
        <v>5</v>
      </c>
      <c r="E8" s="166" t="s">
        <v>6</v>
      </c>
      <c r="F8" s="166" t="s">
        <v>7</v>
      </c>
      <c r="G8" s="164"/>
      <c r="H8" s="166" t="s">
        <v>8</v>
      </c>
      <c r="I8" s="170" t="s">
        <v>9</v>
      </c>
      <c r="J8" s="184"/>
      <c r="K8" s="185"/>
      <c r="L8" s="187"/>
      <c r="M8" s="1"/>
    </row>
    <row r="9" spans="2:15" ht="15" customHeight="1" thickBot="1" x14ac:dyDescent="0.2">
      <c r="B9" s="178"/>
      <c r="C9" s="179"/>
      <c r="D9" s="165"/>
      <c r="E9" s="167"/>
      <c r="F9" s="2"/>
      <c r="G9" s="3" t="s">
        <v>10</v>
      </c>
      <c r="H9" s="167"/>
      <c r="I9" s="171"/>
      <c r="J9" s="4"/>
      <c r="K9" s="3" t="s">
        <v>11</v>
      </c>
      <c r="L9" s="188"/>
      <c r="M9" s="1"/>
    </row>
    <row r="10" spans="2:15" ht="24.95" customHeight="1" x14ac:dyDescent="0.15">
      <c r="B10" s="168" t="s">
        <v>12</v>
      </c>
      <c r="C10" s="169"/>
      <c r="D10" s="10">
        <v>90</v>
      </c>
      <c r="E10" s="11">
        <v>773.1</v>
      </c>
      <c r="F10" s="12">
        <v>3</v>
      </c>
      <c r="G10" s="13"/>
      <c r="H10" s="14" t="s">
        <v>13</v>
      </c>
      <c r="I10" s="14" t="s">
        <v>14</v>
      </c>
      <c r="J10" s="12">
        <v>8</v>
      </c>
      <c r="K10" s="13"/>
      <c r="L10" s="15"/>
      <c r="M10" s="1"/>
      <c r="N10" s="8">
        <f>+D10</f>
        <v>90</v>
      </c>
      <c r="O10" s="9">
        <f>+E10</f>
        <v>773.1</v>
      </c>
    </row>
    <row r="11" spans="2:15" ht="24.95" customHeight="1" x14ac:dyDescent="0.15">
      <c r="B11" s="160" t="s">
        <v>15</v>
      </c>
      <c r="C11" s="161"/>
      <c r="D11" s="16">
        <v>71</v>
      </c>
      <c r="E11" s="17">
        <v>1000.5</v>
      </c>
      <c r="F11" s="18">
        <v>3</v>
      </c>
      <c r="G11" s="19"/>
      <c r="H11" s="20" t="s">
        <v>13</v>
      </c>
      <c r="I11" s="21" t="s">
        <v>14</v>
      </c>
      <c r="J11" s="22">
        <v>7.3</v>
      </c>
      <c r="K11" s="19"/>
      <c r="L11" s="23"/>
      <c r="M11" s="1"/>
      <c r="N11" s="8">
        <f t="shared" ref="N11:N71" si="0">+D11</f>
        <v>71</v>
      </c>
      <c r="O11" s="9">
        <f t="shared" ref="O11:O71" si="1">+E11</f>
        <v>1000.5</v>
      </c>
    </row>
    <row r="12" spans="2:15" ht="24.95" customHeight="1" x14ac:dyDescent="0.15">
      <c r="B12" s="160" t="s">
        <v>16</v>
      </c>
      <c r="C12" s="161"/>
      <c r="D12" s="16">
        <v>73</v>
      </c>
      <c r="E12" s="17">
        <v>1099.5999999999999</v>
      </c>
      <c r="F12" s="18">
        <v>3</v>
      </c>
      <c r="G12" s="19"/>
      <c r="H12" s="20" t="s">
        <v>13</v>
      </c>
      <c r="I12" s="21" t="s">
        <v>14</v>
      </c>
      <c r="J12" s="22">
        <v>7.3</v>
      </c>
      <c r="K12" s="19"/>
      <c r="L12" s="23"/>
      <c r="M12" s="1"/>
      <c r="N12" s="8">
        <f t="shared" si="0"/>
        <v>73</v>
      </c>
      <c r="O12" s="9">
        <f t="shared" si="1"/>
        <v>1099.5999999999999</v>
      </c>
    </row>
    <row r="13" spans="2:15" ht="24.95" customHeight="1" x14ac:dyDescent="0.15">
      <c r="B13" s="160" t="s">
        <v>17</v>
      </c>
      <c r="C13" s="161"/>
      <c r="D13" s="16">
        <v>78</v>
      </c>
      <c r="E13" s="17">
        <v>1199.9000000000001</v>
      </c>
      <c r="F13" s="18">
        <v>3</v>
      </c>
      <c r="G13" s="19"/>
      <c r="H13" s="20" t="s">
        <v>13</v>
      </c>
      <c r="I13" s="21" t="s">
        <v>14</v>
      </c>
      <c r="J13" s="22">
        <v>7.1</v>
      </c>
      <c r="K13" s="19"/>
      <c r="L13" s="23"/>
      <c r="M13" s="1"/>
      <c r="N13" s="8">
        <f t="shared" si="0"/>
        <v>78</v>
      </c>
      <c r="O13" s="9">
        <f t="shared" si="1"/>
        <v>1199.9000000000001</v>
      </c>
    </row>
    <row r="14" spans="2:15" ht="24.95" customHeight="1" x14ac:dyDescent="0.15">
      <c r="B14" s="160" t="s">
        <v>18</v>
      </c>
      <c r="C14" s="161"/>
      <c r="D14" s="16">
        <v>114</v>
      </c>
      <c r="E14" s="17">
        <v>1299.7</v>
      </c>
      <c r="F14" s="18">
        <v>3</v>
      </c>
      <c r="G14" s="19"/>
      <c r="H14" s="20" t="s">
        <v>13</v>
      </c>
      <c r="I14" s="21" t="s">
        <v>14</v>
      </c>
      <c r="J14" s="22">
        <v>7.1</v>
      </c>
      <c r="K14" s="19"/>
      <c r="L14" s="23"/>
      <c r="M14" s="1"/>
      <c r="N14" s="8">
        <f t="shared" si="0"/>
        <v>114</v>
      </c>
      <c r="O14" s="9">
        <f t="shared" si="1"/>
        <v>1299.7</v>
      </c>
    </row>
    <row r="15" spans="2:15" ht="24.95" customHeight="1" x14ac:dyDescent="0.15">
      <c r="B15" s="160" t="s">
        <v>19</v>
      </c>
      <c r="C15" s="161"/>
      <c r="D15" s="16">
        <v>103</v>
      </c>
      <c r="E15" s="17">
        <v>1300</v>
      </c>
      <c r="F15" s="18">
        <v>3</v>
      </c>
      <c r="G15" s="19"/>
      <c r="H15" s="20" t="s">
        <v>13</v>
      </c>
      <c r="I15" s="21" t="s">
        <v>14</v>
      </c>
      <c r="J15" s="22">
        <v>6.05</v>
      </c>
      <c r="K15" s="19"/>
      <c r="L15" s="23"/>
      <c r="M15" s="1"/>
      <c r="N15" s="8">
        <f t="shared" si="0"/>
        <v>103</v>
      </c>
      <c r="O15" s="9">
        <f t="shared" si="1"/>
        <v>1300</v>
      </c>
    </row>
    <row r="16" spans="2:15" ht="24.95" customHeight="1" x14ac:dyDescent="0.15">
      <c r="B16" s="160" t="s">
        <v>20</v>
      </c>
      <c r="C16" s="161"/>
      <c r="D16" s="16">
        <v>116</v>
      </c>
      <c r="E16" s="17">
        <v>1300</v>
      </c>
      <c r="F16" s="18">
        <v>3</v>
      </c>
      <c r="G16" s="19"/>
      <c r="H16" s="20" t="s">
        <v>13</v>
      </c>
      <c r="I16" s="21" t="s">
        <v>14</v>
      </c>
      <c r="J16" s="22">
        <v>5.2</v>
      </c>
      <c r="K16" s="19"/>
      <c r="L16" s="23"/>
      <c r="M16" s="1"/>
      <c r="N16" s="8">
        <f t="shared" si="0"/>
        <v>116</v>
      </c>
      <c r="O16" s="9">
        <f t="shared" si="1"/>
        <v>1300</v>
      </c>
    </row>
    <row r="17" spans="2:15" ht="24.95" customHeight="1" x14ac:dyDescent="0.15">
      <c r="B17" s="160" t="s">
        <v>21</v>
      </c>
      <c r="C17" s="161"/>
      <c r="D17" s="16">
        <v>131</v>
      </c>
      <c r="E17" s="17">
        <v>2000</v>
      </c>
      <c r="F17" s="18">
        <v>3</v>
      </c>
      <c r="G17" s="19"/>
      <c r="H17" s="20" t="s">
        <v>22</v>
      </c>
      <c r="I17" s="20" t="s">
        <v>14</v>
      </c>
      <c r="J17" s="18">
        <v>5</v>
      </c>
      <c r="K17" s="19"/>
      <c r="L17" s="24" t="s">
        <v>23</v>
      </c>
      <c r="M17" s="1"/>
      <c r="N17" s="8">
        <f t="shared" si="0"/>
        <v>131</v>
      </c>
      <c r="O17" s="9">
        <f t="shared" si="1"/>
        <v>2000</v>
      </c>
    </row>
    <row r="18" spans="2:15" ht="24.95" customHeight="1" x14ac:dyDescent="0.15">
      <c r="B18" s="160" t="s">
        <v>24</v>
      </c>
      <c r="C18" s="161"/>
      <c r="D18" s="16">
        <v>138</v>
      </c>
      <c r="E18" s="17">
        <v>2000</v>
      </c>
      <c r="F18" s="18">
        <v>3</v>
      </c>
      <c r="G18" s="19"/>
      <c r="H18" s="20" t="s">
        <v>22</v>
      </c>
      <c r="I18" s="20" t="s">
        <v>14</v>
      </c>
      <c r="J18" s="22">
        <v>4.8499999999999996</v>
      </c>
      <c r="K18" s="19"/>
      <c r="L18" s="23"/>
      <c r="M18" s="1"/>
      <c r="N18" s="8">
        <f t="shared" si="0"/>
        <v>138</v>
      </c>
      <c r="O18" s="9">
        <f t="shared" si="1"/>
        <v>2000</v>
      </c>
    </row>
    <row r="19" spans="2:15" ht="24.95" customHeight="1" x14ac:dyDescent="0.15">
      <c r="B19" s="162" t="s">
        <v>25</v>
      </c>
      <c r="C19" s="163"/>
      <c r="D19" s="25">
        <v>124</v>
      </c>
      <c r="E19" s="26">
        <v>2000</v>
      </c>
      <c r="F19" s="27">
        <v>3</v>
      </c>
      <c r="G19" s="28"/>
      <c r="H19" s="21" t="s">
        <v>22</v>
      </c>
      <c r="I19" s="21" t="s">
        <v>14</v>
      </c>
      <c r="J19" s="29">
        <v>6.2</v>
      </c>
      <c r="K19" s="28"/>
      <c r="L19" s="30"/>
      <c r="M19" s="1"/>
      <c r="N19" s="8">
        <f t="shared" si="0"/>
        <v>124</v>
      </c>
      <c r="O19" s="9">
        <f t="shared" si="1"/>
        <v>2000</v>
      </c>
    </row>
    <row r="20" spans="2:15" ht="24.95" customHeight="1" x14ac:dyDescent="0.15">
      <c r="B20" s="160" t="s">
        <v>26</v>
      </c>
      <c r="C20" s="161"/>
      <c r="D20" s="16">
        <v>122</v>
      </c>
      <c r="E20" s="17">
        <v>2100</v>
      </c>
      <c r="F20" s="18">
        <v>3</v>
      </c>
      <c r="G20" s="19"/>
      <c r="H20" s="20" t="s">
        <v>22</v>
      </c>
      <c r="I20" s="20" t="s">
        <v>14</v>
      </c>
      <c r="J20" s="22">
        <v>6.6</v>
      </c>
      <c r="K20" s="19"/>
      <c r="L20" s="23"/>
      <c r="M20" s="1"/>
      <c r="N20" s="8">
        <f t="shared" si="0"/>
        <v>122</v>
      </c>
      <c r="O20" s="9">
        <f t="shared" si="1"/>
        <v>2100</v>
      </c>
    </row>
    <row r="21" spans="2:15" ht="24.95" customHeight="1" x14ac:dyDescent="0.15">
      <c r="B21" s="160" t="s">
        <v>27</v>
      </c>
      <c r="C21" s="161"/>
      <c r="D21" s="16">
        <v>149</v>
      </c>
      <c r="E21" s="17">
        <v>2800</v>
      </c>
      <c r="F21" s="18">
        <v>3</v>
      </c>
      <c r="G21" s="19"/>
      <c r="H21" s="20" t="s">
        <v>22</v>
      </c>
      <c r="I21" s="20" t="s">
        <v>14</v>
      </c>
      <c r="J21" s="22">
        <v>5.5</v>
      </c>
      <c r="K21" s="19"/>
      <c r="L21" s="23"/>
      <c r="M21" s="1"/>
      <c r="N21" s="8">
        <f t="shared" si="0"/>
        <v>149</v>
      </c>
      <c r="O21" s="9">
        <f t="shared" si="1"/>
        <v>2800</v>
      </c>
    </row>
    <row r="22" spans="2:15" ht="24.95" customHeight="1" x14ac:dyDescent="0.15">
      <c r="B22" s="160" t="s">
        <v>28</v>
      </c>
      <c r="C22" s="161"/>
      <c r="D22" s="16">
        <v>159</v>
      </c>
      <c r="E22" s="17">
        <v>3300</v>
      </c>
      <c r="F22" s="18">
        <v>3</v>
      </c>
      <c r="G22" s="19"/>
      <c r="H22" s="20" t="s">
        <v>22</v>
      </c>
      <c r="I22" s="20" t="s">
        <v>14</v>
      </c>
      <c r="J22" s="22">
        <v>4.4000000000000004</v>
      </c>
      <c r="K22" s="19"/>
      <c r="L22" s="23"/>
      <c r="M22" s="1"/>
      <c r="N22" s="8">
        <f t="shared" si="0"/>
        <v>159</v>
      </c>
      <c r="O22" s="9">
        <f t="shared" si="1"/>
        <v>3300</v>
      </c>
    </row>
    <row r="23" spans="2:15" ht="32.1" customHeight="1" x14ac:dyDescent="0.15">
      <c r="B23" s="160" t="s">
        <v>29</v>
      </c>
      <c r="C23" s="161"/>
      <c r="D23" s="16">
        <v>167</v>
      </c>
      <c r="E23" s="17">
        <v>4400</v>
      </c>
      <c r="F23" s="18">
        <v>3</v>
      </c>
      <c r="G23" s="19"/>
      <c r="H23" s="20" t="s">
        <v>22</v>
      </c>
      <c r="I23" s="20" t="s">
        <v>14</v>
      </c>
      <c r="J23" s="22">
        <v>4.3</v>
      </c>
      <c r="K23" s="19"/>
      <c r="L23" s="31" t="s">
        <v>30</v>
      </c>
      <c r="M23" s="1"/>
      <c r="N23" s="8">
        <f t="shared" si="0"/>
        <v>167</v>
      </c>
      <c r="O23" s="9">
        <f t="shared" si="1"/>
        <v>4400</v>
      </c>
    </row>
    <row r="24" spans="2:15" ht="24.95" customHeight="1" x14ac:dyDescent="0.15">
      <c r="B24" s="160" t="s">
        <v>31</v>
      </c>
      <c r="C24" s="161"/>
      <c r="D24" s="16">
        <v>169</v>
      </c>
      <c r="E24" s="17">
        <v>3500</v>
      </c>
      <c r="F24" s="18">
        <v>3</v>
      </c>
      <c r="G24" s="19"/>
      <c r="H24" s="20" t="s">
        <v>22</v>
      </c>
      <c r="I24" s="20" t="s">
        <v>14</v>
      </c>
      <c r="J24" s="22">
        <v>4.6500000000000004</v>
      </c>
      <c r="K24" s="19"/>
      <c r="L24" s="23"/>
      <c r="M24" s="1"/>
      <c r="N24" s="8">
        <f t="shared" si="0"/>
        <v>169</v>
      </c>
      <c r="O24" s="9">
        <f t="shared" si="1"/>
        <v>3500</v>
      </c>
    </row>
    <row r="25" spans="2:15" ht="24.95" customHeight="1" x14ac:dyDescent="0.15">
      <c r="B25" s="160" t="s">
        <v>32</v>
      </c>
      <c r="C25" s="161"/>
      <c r="D25" s="16">
        <v>153</v>
      </c>
      <c r="E25" s="17">
        <v>3600</v>
      </c>
      <c r="F25" s="18">
        <v>3</v>
      </c>
      <c r="G25" s="19"/>
      <c r="H25" s="20" t="s">
        <v>22</v>
      </c>
      <c r="I25" s="20" t="s">
        <v>14</v>
      </c>
      <c r="J25" s="22">
        <v>3.4</v>
      </c>
      <c r="K25" s="19"/>
      <c r="L25" s="23"/>
      <c r="M25" s="1"/>
      <c r="N25" s="8">
        <f t="shared" si="0"/>
        <v>153</v>
      </c>
      <c r="O25" s="9">
        <f t="shared" si="1"/>
        <v>3600</v>
      </c>
    </row>
    <row r="26" spans="2:15" ht="32.1" customHeight="1" x14ac:dyDescent="0.15">
      <c r="B26" s="160" t="s">
        <v>33</v>
      </c>
      <c r="C26" s="161"/>
      <c r="D26" s="16">
        <v>139</v>
      </c>
      <c r="E26" s="17">
        <v>3700</v>
      </c>
      <c r="F26" s="22">
        <v>2.6</v>
      </c>
      <c r="G26" s="32"/>
      <c r="H26" s="20" t="s">
        <v>22</v>
      </c>
      <c r="I26" s="20" t="s">
        <v>14</v>
      </c>
      <c r="J26" s="22">
        <v>2.8</v>
      </c>
      <c r="K26" s="32"/>
      <c r="L26" s="33" t="s">
        <v>34</v>
      </c>
      <c r="M26" s="1"/>
      <c r="N26" s="8">
        <f t="shared" si="0"/>
        <v>139</v>
      </c>
      <c r="O26" s="9">
        <f t="shared" si="1"/>
        <v>3700</v>
      </c>
    </row>
    <row r="27" spans="2:15" ht="32.1" customHeight="1" x14ac:dyDescent="0.15">
      <c r="B27" s="160" t="s">
        <v>35</v>
      </c>
      <c r="C27" s="161"/>
      <c r="D27" s="16">
        <v>148</v>
      </c>
      <c r="E27" s="17">
        <v>3800</v>
      </c>
      <c r="F27" s="22">
        <v>1.6</v>
      </c>
      <c r="G27" s="32"/>
      <c r="H27" s="20" t="s">
        <v>22</v>
      </c>
      <c r="I27" s="20" t="s">
        <v>14</v>
      </c>
      <c r="J27" s="22">
        <v>2.1</v>
      </c>
      <c r="K27" s="32"/>
      <c r="L27" s="31" t="s">
        <v>36</v>
      </c>
      <c r="M27" s="1"/>
      <c r="N27" s="8">
        <f t="shared" si="0"/>
        <v>148</v>
      </c>
      <c r="O27" s="9">
        <f t="shared" si="1"/>
        <v>3800</v>
      </c>
    </row>
    <row r="28" spans="2:15" ht="32.1" customHeight="1" x14ac:dyDescent="0.15">
      <c r="B28" s="160" t="s">
        <v>37</v>
      </c>
      <c r="C28" s="161"/>
      <c r="D28" s="16">
        <v>188</v>
      </c>
      <c r="E28" s="17">
        <v>3900</v>
      </c>
      <c r="F28" s="22">
        <v>1.6</v>
      </c>
      <c r="G28" s="32"/>
      <c r="H28" s="20" t="s">
        <v>22</v>
      </c>
      <c r="I28" s="20" t="s">
        <v>14</v>
      </c>
      <c r="J28" s="22">
        <v>2.1</v>
      </c>
      <c r="K28" s="32"/>
      <c r="L28" s="36" t="s">
        <v>38</v>
      </c>
      <c r="M28" s="1"/>
      <c r="N28" s="8">
        <f t="shared" si="0"/>
        <v>188</v>
      </c>
      <c r="O28" s="9">
        <f t="shared" si="1"/>
        <v>3900</v>
      </c>
    </row>
    <row r="29" spans="2:15" ht="32.1" customHeight="1" x14ac:dyDescent="0.15">
      <c r="B29" s="162" t="s">
        <v>39</v>
      </c>
      <c r="C29" s="163"/>
      <c r="D29" s="25">
        <v>168</v>
      </c>
      <c r="E29" s="26">
        <v>4000</v>
      </c>
      <c r="F29" s="29">
        <v>1.5</v>
      </c>
      <c r="G29" s="34"/>
      <c r="H29" s="21" t="s">
        <v>22</v>
      </c>
      <c r="I29" s="21" t="s">
        <v>14</v>
      </c>
      <c r="J29" s="27">
        <v>2</v>
      </c>
      <c r="K29" s="34"/>
      <c r="L29" s="35" t="s">
        <v>38</v>
      </c>
      <c r="M29" s="1"/>
      <c r="N29" s="8">
        <f t="shared" si="0"/>
        <v>168</v>
      </c>
      <c r="O29" s="9">
        <f t="shared" si="1"/>
        <v>4000</v>
      </c>
    </row>
    <row r="30" spans="2:15" ht="32.1" customHeight="1" x14ac:dyDescent="0.15">
      <c r="B30" s="160" t="s">
        <v>40</v>
      </c>
      <c r="C30" s="161"/>
      <c r="D30" s="16">
        <v>152</v>
      </c>
      <c r="E30" s="17">
        <v>5000</v>
      </c>
      <c r="F30" s="22">
        <v>1.1000000000000001</v>
      </c>
      <c r="G30" s="32"/>
      <c r="H30" s="20" t="s">
        <v>22</v>
      </c>
      <c r="I30" s="20" t="s">
        <v>14</v>
      </c>
      <c r="J30" s="22">
        <v>1.6</v>
      </c>
      <c r="K30" s="32"/>
      <c r="L30" s="36" t="s">
        <v>38</v>
      </c>
      <c r="M30" s="1"/>
      <c r="N30" s="8">
        <f t="shared" si="0"/>
        <v>152</v>
      </c>
      <c r="O30" s="9">
        <f t="shared" si="1"/>
        <v>5000</v>
      </c>
    </row>
    <row r="31" spans="2:15" ht="32.1" customHeight="1" x14ac:dyDescent="0.15">
      <c r="B31" s="160" t="s">
        <v>41</v>
      </c>
      <c r="C31" s="161"/>
      <c r="D31" s="16">
        <v>103</v>
      </c>
      <c r="E31" s="17">
        <v>5000</v>
      </c>
      <c r="F31" s="18">
        <v>1</v>
      </c>
      <c r="G31" s="19"/>
      <c r="H31" s="20" t="s">
        <v>22</v>
      </c>
      <c r="I31" s="20" t="s">
        <v>14</v>
      </c>
      <c r="J31" s="22">
        <v>1.3</v>
      </c>
      <c r="K31" s="19"/>
      <c r="L31" s="37" t="s">
        <v>42</v>
      </c>
      <c r="M31" s="1"/>
      <c r="N31" s="8">
        <f t="shared" si="0"/>
        <v>103</v>
      </c>
      <c r="O31" s="9">
        <f t="shared" si="1"/>
        <v>5000</v>
      </c>
    </row>
    <row r="32" spans="2:15" ht="32.1" customHeight="1" x14ac:dyDescent="0.15">
      <c r="B32" s="160" t="s">
        <v>43</v>
      </c>
      <c r="C32" s="161"/>
      <c r="D32" s="38">
        <v>190</v>
      </c>
      <c r="E32" s="39">
        <v>5084.8999999999996</v>
      </c>
      <c r="F32" s="40">
        <v>0.4</v>
      </c>
      <c r="G32" s="41"/>
      <c r="H32" s="20" t="s">
        <v>22</v>
      </c>
      <c r="I32" s="20" t="s">
        <v>14</v>
      </c>
      <c r="J32" s="40">
        <v>0.7</v>
      </c>
      <c r="K32" s="41"/>
      <c r="L32" s="42" t="s">
        <v>44</v>
      </c>
      <c r="M32" s="1"/>
      <c r="N32" s="8">
        <f t="shared" si="0"/>
        <v>190</v>
      </c>
      <c r="O32" s="9">
        <f t="shared" si="1"/>
        <v>5084.8999999999996</v>
      </c>
    </row>
    <row r="33" spans="2:15" ht="32.1" customHeight="1" x14ac:dyDescent="0.15">
      <c r="B33" s="160" t="s">
        <v>45</v>
      </c>
      <c r="C33" s="161"/>
      <c r="D33" s="38">
        <v>175</v>
      </c>
      <c r="E33" s="39">
        <v>5998.3</v>
      </c>
      <c r="F33" s="40">
        <v>1.1000000000000001</v>
      </c>
      <c r="G33" s="41"/>
      <c r="H33" s="43" t="s">
        <v>46</v>
      </c>
      <c r="I33" s="43" t="s">
        <v>47</v>
      </c>
      <c r="J33" s="40">
        <v>1.4</v>
      </c>
      <c r="K33" s="41"/>
      <c r="L33" s="42" t="s">
        <v>48</v>
      </c>
      <c r="M33" s="1"/>
      <c r="N33" s="8">
        <f t="shared" si="0"/>
        <v>175</v>
      </c>
      <c r="O33" s="9">
        <f t="shared" si="1"/>
        <v>5998.3</v>
      </c>
    </row>
    <row r="34" spans="2:15" ht="32.1" customHeight="1" x14ac:dyDescent="0.15">
      <c r="B34" s="160" t="s">
        <v>49</v>
      </c>
      <c r="C34" s="161"/>
      <c r="D34" s="16">
        <v>167</v>
      </c>
      <c r="E34" s="17">
        <v>5787.9</v>
      </c>
      <c r="F34" s="18">
        <v>1.2</v>
      </c>
      <c r="G34" s="19"/>
      <c r="H34" s="20" t="s">
        <v>46</v>
      </c>
      <c r="I34" s="20" t="s">
        <v>47</v>
      </c>
      <c r="J34" s="22">
        <v>1.5</v>
      </c>
      <c r="K34" s="19"/>
      <c r="L34" s="44" t="s">
        <v>50</v>
      </c>
      <c r="M34" s="1"/>
      <c r="N34" s="8">
        <f t="shared" si="0"/>
        <v>167</v>
      </c>
      <c r="O34" s="9">
        <f t="shared" si="1"/>
        <v>5787.9</v>
      </c>
    </row>
    <row r="35" spans="2:15" ht="32.1" customHeight="1" x14ac:dyDescent="0.15">
      <c r="B35" s="162" t="s">
        <v>51</v>
      </c>
      <c r="C35" s="163"/>
      <c r="D35" s="45">
        <v>153</v>
      </c>
      <c r="E35" s="46">
        <v>6000</v>
      </c>
      <c r="F35" s="47">
        <v>1.3</v>
      </c>
      <c r="G35" s="48"/>
      <c r="H35" s="49" t="s">
        <v>46</v>
      </c>
      <c r="I35" s="49" t="s">
        <v>47</v>
      </c>
      <c r="J35" s="47">
        <v>1.6</v>
      </c>
      <c r="K35" s="48"/>
      <c r="L35" s="50" t="s">
        <v>52</v>
      </c>
      <c r="M35" s="5"/>
      <c r="N35" s="8">
        <f t="shared" si="0"/>
        <v>153</v>
      </c>
      <c r="O35" s="9">
        <f t="shared" si="1"/>
        <v>6000</v>
      </c>
    </row>
    <row r="36" spans="2:15" ht="32.1" customHeight="1" x14ac:dyDescent="0.15">
      <c r="B36" s="160" t="s">
        <v>53</v>
      </c>
      <c r="C36" s="161"/>
      <c r="D36" s="51">
        <v>155</v>
      </c>
      <c r="E36" s="52">
        <v>6000</v>
      </c>
      <c r="F36" s="40">
        <v>1.4</v>
      </c>
      <c r="G36" s="41"/>
      <c r="H36" s="43" t="s">
        <v>46</v>
      </c>
      <c r="I36" s="43" t="s">
        <v>47</v>
      </c>
      <c r="J36" s="40">
        <v>1.7</v>
      </c>
      <c r="K36" s="41"/>
      <c r="L36" s="42" t="s">
        <v>52</v>
      </c>
      <c r="M36" s="1"/>
      <c r="N36" s="8">
        <f t="shared" si="0"/>
        <v>155</v>
      </c>
      <c r="O36" s="9">
        <f t="shared" si="1"/>
        <v>6000</v>
      </c>
    </row>
    <row r="37" spans="2:15" ht="32.1" customHeight="1" x14ac:dyDescent="0.15">
      <c r="B37" s="160" t="s">
        <v>54</v>
      </c>
      <c r="C37" s="161"/>
      <c r="D37" s="51">
        <v>163</v>
      </c>
      <c r="E37" s="52">
        <v>6000</v>
      </c>
      <c r="F37" s="53">
        <v>1.1000000000000001</v>
      </c>
      <c r="G37" s="54"/>
      <c r="H37" s="43" t="s">
        <v>46</v>
      </c>
      <c r="I37" s="43" t="s">
        <v>47</v>
      </c>
      <c r="J37" s="40">
        <v>1.4</v>
      </c>
      <c r="K37" s="54"/>
      <c r="L37" s="42" t="s">
        <v>52</v>
      </c>
      <c r="M37" s="1"/>
      <c r="N37" s="8">
        <f t="shared" si="0"/>
        <v>163</v>
      </c>
      <c r="O37" s="9">
        <f t="shared" si="1"/>
        <v>6000</v>
      </c>
    </row>
    <row r="38" spans="2:15" ht="32.1" customHeight="1" x14ac:dyDescent="0.15">
      <c r="B38" s="160" t="s">
        <v>55</v>
      </c>
      <c r="C38" s="161"/>
      <c r="D38" s="63">
        <v>138</v>
      </c>
      <c r="E38" s="64">
        <v>6300</v>
      </c>
      <c r="F38" s="65">
        <v>1.1000000000000001</v>
      </c>
      <c r="G38" s="66"/>
      <c r="H38" s="20" t="s">
        <v>46</v>
      </c>
      <c r="I38" s="20" t="s">
        <v>47</v>
      </c>
      <c r="J38" s="18">
        <v>1.4</v>
      </c>
      <c r="K38" s="66"/>
      <c r="L38" s="44" t="s">
        <v>56</v>
      </c>
      <c r="M38" s="1"/>
      <c r="N38" s="8">
        <f t="shared" si="0"/>
        <v>138</v>
      </c>
      <c r="O38" s="9">
        <f t="shared" si="1"/>
        <v>6300</v>
      </c>
    </row>
    <row r="39" spans="2:15" ht="32.1" customHeight="1" x14ac:dyDescent="0.15">
      <c r="B39" s="162" t="s">
        <v>57</v>
      </c>
      <c r="C39" s="163"/>
      <c r="D39" s="56">
        <v>132</v>
      </c>
      <c r="E39" s="46">
        <v>6000</v>
      </c>
      <c r="F39" s="57">
        <v>1.1000000000000001</v>
      </c>
      <c r="G39" s="58"/>
      <c r="H39" s="49" t="s">
        <v>46</v>
      </c>
      <c r="I39" s="49" t="s">
        <v>47</v>
      </c>
      <c r="J39" s="47">
        <v>1.4</v>
      </c>
      <c r="K39" s="58"/>
      <c r="L39" s="59" t="s">
        <v>52</v>
      </c>
      <c r="M39" s="1"/>
      <c r="N39" s="8">
        <f t="shared" si="0"/>
        <v>132</v>
      </c>
      <c r="O39" s="9">
        <f t="shared" si="1"/>
        <v>6000</v>
      </c>
    </row>
    <row r="40" spans="2:15" ht="32.1" customHeight="1" x14ac:dyDescent="0.15">
      <c r="B40" s="160" t="s">
        <v>58</v>
      </c>
      <c r="C40" s="161"/>
      <c r="D40" s="60">
        <v>101</v>
      </c>
      <c r="E40" s="52">
        <v>6000</v>
      </c>
      <c r="F40" s="53">
        <v>1</v>
      </c>
      <c r="G40" s="54"/>
      <c r="H40" s="43" t="s">
        <v>46</v>
      </c>
      <c r="I40" s="43" t="s">
        <v>47</v>
      </c>
      <c r="J40" s="40">
        <v>1.3</v>
      </c>
      <c r="K40" s="54"/>
      <c r="L40" s="42" t="s">
        <v>52</v>
      </c>
      <c r="M40" s="1"/>
      <c r="N40" s="8">
        <f t="shared" si="0"/>
        <v>101</v>
      </c>
      <c r="O40" s="9">
        <f t="shared" si="1"/>
        <v>6000</v>
      </c>
    </row>
    <row r="41" spans="2:15" ht="32.1" customHeight="1" x14ac:dyDescent="0.15">
      <c r="B41" s="160" t="s">
        <v>59</v>
      </c>
      <c r="C41" s="161"/>
      <c r="D41" s="60">
        <v>100</v>
      </c>
      <c r="E41" s="52">
        <v>6000</v>
      </c>
      <c r="F41" s="61">
        <v>0.7</v>
      </c>
      <c r="G41" s="54"/>
      <c r="H41" s="43" t="s">
        <v>46</v>
      </c>
      <c r="I41" s="43" t="s">
        <v>47</v>
      </c>
      <c r="J41" s="62">
        <v>1</v>
      </c>
      <c r="K41" s="54"/>
      <c r="L41" s="42" t="s">
        <v>52</v>
      </c>
      <c r="M41" s="1"/>
      <c r="N41" s="8">
        <f t="shared" si="0"/>
        <v>100</v>
      </c>
      <c r="O41" s="9">
        <f t="shared" si="1"/>
        <v>6000</v>
      </c>
    </row>
    <row r="42" spans="2:15" ht="32.1" customHeight="1" x14ac:dyDescent="0.15">
      <c r="B42" s="160" t="s">
        <v>60</v>
      </c>
      <c r="C42" s="161"/>
      <c r="D42" s="63">
        <v>66</v>
      </c>
      <c r="E42" s="64">
        <v>3931.6</v>
      </c>
      <c r="F42" s="65">
        <v>0.5</v>
      </c>
      <c r="G42" s="66"/>
      <c r="H42" s="20" t="s">
        <v>46</v>
      </c>
      <c r="I42" s="20" t="s">
        <v>47</v>
      </c>
      <c r="J42" s="67">
        <v>0.8</v>
      </c>
      <c r="K42" s="66"/>
      <c r="L42" s="44" t="s">
        <v>52</v>
      </c>
      <c r="M42" s="1"/>
      <c r="N42" s="8">
        <f t="shared" si="0"/>
        <v>66</v>
      </c>
      <c r="O42" s="9">
        <f t="shared" si="1"/>
        <v>3931.6</v>
      </c>
    </row>
    <row r="43" spans="2:15" ht="23.1" customHeight="1" x14ac:dyDescent="0.15">
      <c r="B43" s="156" t="s">
        <v>61</v>
      </c>
      <c r="C43" s="68" t="s">
        <v>62</v>
      </c>
      <c r="D43" s="60">
        <v>51</v>
      </c>
      <c r="E43" s="52">
        <v>2928.2</v>
      </c>
      <c r="F43" s="61">
        <v>0.4</v>
      </c>
      <c r="G43" s="54"/>
      <c r="H43" s="69" t="s">
        <v>63</v>
      </c>
      <c r="I43" s="69" t="s">
        <v>64</v>
      </c>
      <c r="J43" s="40">
        <v>0.7</v>
      </c>
      <c r="K43" s="54"/>
      <c r="L43" s="42" t="s">
        <v>52</v>
      </c>
      <c r="M43" s="1"/>
      <c r="N43" s="8">
        <f t="shared" si="0"/>
        <v>51</v>
      </c>
      <c r="O43" s="9">
        <f t="shared" si="1"/>
        <v>2928.2</v>
      </c>
    </row>
    <row r="44" spans="2:15" ht="23.1" customHeight="1" x14ac:dyDescent="0.15">
      <c r="B44" s="157"/>
      <c r="C44" s="68" t="s">
        <v>65</v>
      </c>
      <c r="D44" s="60">
        <v>57</v>
      </c>
      <c r="E44" s="52">
        <v>2764.8</v>
      </c>
      <c r="F44" s="61">
        <v>0.4</v>
      </c>
      <c r="G44" s="54"/>
      <c r="H44" s="69" t="s">
        <v>63</v>
      </c>
      <c r="I44" s="69" t="s">
        <v>64</v>
      </c>
      <c r="J44" s="40">
        <v>0.7</v>
      </c>
      <c r="K44" s="54"/>
      <c r="L44" s="42" t="s">
        <v>52</v>
      </c>
      <c r="M44" s="1"/>
      <c r="N44" s="8">
        <f t="shared" si="0"/>
        <v>57</v>
      </c>
      <c r="O44" s="9">
        <f t="shared" si="1"/>
        <v>2764.8</v>
      </c>
    </row>
    <row r="45" spans="2:15" ht="23.1" customHeight="1" x14ac:dyDescent="0.15">
      <c r="B45" s="158"/>
      <c r="C45" s="74" t="s">
        <v>66</v>
      </c>
      <c r="D45" s="63">
        <f>+D43+D44</f>
        <v>108</v>
      </c>
      <c r="E45" s="64">
        <f>+E43+E44</f>
        <v>5693</v>
      </c>
      <c r="F45" s="145"/>
      <c r="G45" s="66"/>
      <c r="H45" s="146"/>
      <c r="I45" s="146"/>
      <c r="J45" s="147"/>
      <c r="K45" s="66"/>
      <c r="L45" s="44"/>
      <c r="M45" s="1"/>
      <c r="N45" s="8"/>
      <c r="O45" s="9"/>
    </row>
    <row r="46" spans="2:15" ht="23.1" customHeight="1" x14ac:dyDescent="0.15">
      <c r="B46" s="157" t="s">
        <v>67</v>
      </c>
      <c r="C46" s="70" t="s">
        <v>62</v>
      </c>
      <c r="D46" s="56">
        <v>66</v>
      </c>
      <c r="E46" s="46">
        <v>3172.2</v>
      </c>
      <c r="F46" s="71">
        <v>0.4</v>
      </c>
      <c r="G46" s="72"/>
      <c r="H46" s="73" t="s">
        <v>63</v>
      </c>
      <c r="I46" s="73" t="s">
        <v>64</v>
      </c>
      <c r="J46" s="47">
        <v>0.7</v>
      </c>
      <c r="K46" s="72"/>
      <c r="L46" s="50" t="s">
        <v>52</v>
      </c>
      <c r="M46" s="1"/>
      <c r="N46" s="8">
        <f t="shared" si="0"/>
        <v>66</v>
      </c>
      <c r="O46" s="9">
        <f t="shared" si="1"/>
        <v>3172.2</v>
      </c>
    </row>
    <row r="47" spans="2:15" ht="23.1" customHeight="1" x14ac:dyDescent="0.15">
      <c r="B47" s="157"/>
      <c r="C47" s="74" t="s">
        <v>65</v>
      </c>
      <c r="D47" s="63">
        <v>50</v>
      </c>
      <c r="E47" s="64">
        <v>2824.4</v>
      </c>
      <c r="F47" s="61">
        <v>0.3</v>
      </c>
      <c r="G47" s="61">
        <v>0.5</v>
      </c>
      <c r="H47" s="6" t="s">
        <v>68</v>
      </c>
      <c r="I47" s="75" t="s">
        <v>69</v>
      </c>
      <c r="J47" s="61">
        <v>0.5</v>
      </c>
      <c r="K47" s="61">
        <v>0.8</v>
      </c>
      <c r="L47" s="44" t="s">
        <v>70</v>
      </c>
      <c r="M47" s="1"/>
      <c r="N47" s="8">
        <f t="shared" si="0"/>
        <v>50</v>
      </c>
      <c r="O47" s="9">
        <f t="shared" si="1"/>
        <v>2824.4</v>
      </c>
    </row>
    <row r="48" spans="2:15" ht="23.1" customHeight="1" x14ac:dyDescent="0.15">
      <c r="B48" s="158"/>
      <c r="C48" s="68" t="s">
        <v>66</v>
      </c>
      <c r="D48" s="60">
        <f>+D46+D47</f>
        <v>116</v>
      </c>
      <c r="E48" s="52">
        <f>+E46+E47</f>
        <v>5996.6</v>
      </c>
      <c r="F48" s="95"/>
      <c r="G48" s="95"/>
      <c r="H48" s="96"/>
      <c r="I48" s="97"/>
      <c r="J48" s="95"/>
      <c r="K48" s="95"/>
      <c r="L48" s="44"/>
      <c r="M48" s="1"/>
      <c r="N48" s="8"/>
      <c r="O48" s="9"/>
    </row>
    <row r="49" spans="2:15" ht="23.1" customHeight="1" x14ac:dyDescent="0.15">
      <c r="B49" s="156" t="s">
        <v>71</v>
      </c>
      <c r="C49" s="76" t="s">
        <v>62</v>
      </c>
      <c r="D49" s="63">
        <v>73</v>
      </c>
      <c r="E49" s="64">
        <v>3843.7</v>
      </c>
      <c r="F49" s="77">
        <v>0.3</v>
      </c>
      <c r="G49" s="65">
        <v>0.5</v>
      </c>
      <c r="H49" s="6" t="s">
        <v>68</v>
      </c>
      <c r="I49" s="75" t="s">
        <v>69</v>
      </c>
      <c r="J49" s="77">
        <v>0.6</v>
      </c>
      <c r="K49" s="65">
        <v>0.8</v>
      </c>
      <c r="L49" s="44" t="s">
        <v>52</v>
      </c>
      <c r="M49" s="1"/>
      <c r="N49" s="8">
        <f t="shared" si="0"/>
        <v>73</v>
      </c>
      <c r="O49" s="9">
        <f t="shared" si="1"/>
        <v>3843.7</v>
      </c>
    </row>
    <row r="50" spans="2:15" ht="23.1" customHeight="1" x14ac:dyDescent="0.15">
      <c r="B50" s="157"/>
      <c r="C50" s="78" t="s">
        <v>65</v>
      </c>
      <c r="D50" s="79">
        <v>37</v>
      </c>
      <c r="E50" s="80">
        <v>2409.6</v>
      </c>
      <c r="F50" s="81">
        <v>0.3</v>
      </c>
      <c r="G50" s="81">
        <v>0.3</v>
      </c>
      <c r="H50" s="6" t="s">
        <v>68</v>
      </c>
      <c r="I50" s="75" t="s">
        <v>69</v>
      </c>
      <c r="J50" s="81">
        <v>0.1</v>
      </c>
      <c r="K50" s="81">
        <v>0.2</v>
      </c>
      <c r="L50" s="44" t="s">
        <v>72</v>
      </c>
      <c r="M50" s="1"/>
      <c r="N50" s="8">
        <f t="shared" si="0"/>
        <v>37</v>
      </c>
      <c r="O50" s="9">
        <f t="shared" si="1"/>
        <v>2409.6</v>
      </c>
    </row>
    <row r="51" spans="2:15" ht="23.1" customHeight="1" x14ac:dyDescent="0.15">
      <c r="B51" s="158"/>
      <c r="C51" s="68" t="s">
        <v>66</v>
      </c>
      <c r="D51" s="82">
        <f>+D49+D50</f>
        <v>110</v>
      </c>
      <c r="E51" s="64">
        <f>+E49+E50</f>
        <v>6253.2999999999993</v>
      </c>
      <c r="F51" s="98"/>
      <c r="G51" s="98"/>
      <c r="H51" s="96"/>
      <c r="I51" s="96"/>
      <c r="J51" s="99"/>
      <c r="K51" s="99"/>
      <c r="L51" s="44"/>
      <c r="M51" s="1"/>
      <c r="N51" s="8"/>
      <c r="O51" s="9"/>
    </row>
    <row r="52" spans="2:15" ht="23.1" customHeight="1" x14ac:dyDescent="0.15">
      <c r="B52" s="156" t="s">
        <v>73</v>
      </c>
      <c r="C52" s="76" t="s">
        <v>62</v>
      </c>
      <c r="D52" s="79">
        <v>80</v>
      </c>
      <c r="E52" s="80">
        <v>3107</v>
      </c>
      <c r="F52" s="81">
        <v>0.3</v>
      </c>
      <c r="G52" s="81">
        <v>0.3</v>
      </c>
      <c r="H52" s="83" t="s">
        <v>68</v>
      </c>
      <c r="I52" s="84" t="s">
        <v>69</v>
      </c>
      <c r="J52" s="81">
        <v>0.1</v>
      </c>
      <c r="K52" s="81">
        <v>0.1</v>
      </c>
      <c r="L52" s="44" t="s">
        <v>72</v>
      </c>
      <c r="M52" s="1"/>
      <c r="N52" s="8">
        <f t="shared" si="0"/>
        <v>80</v>
      </c>
      <c r="O52" s="9">
        <f t="shared" si="1"/>
        <v>3107</v>
      </c>
    </row>
    <row r="53" spans="2:15" ht="23.1" customHeight="1" x14ac:dyDescent="0.15">
      <c r="B53" s="157"/>
      <c r="C53" s="78" t="s">
        <v>65</v>
      </c>
      <c r="D53" s="79">
        <v>33</v>
      </c>
      <c r="E53" s="80">
        <v>2262.6</v>
      </c>
      <c r="F53" s="81">
        <v>0.2</v>
      </c>
      <c r="G53" s="81">
        <v>0.3</v>
      </c>
      <c r="H53" s="6" t="s">
        <v>68</v>
      </c>
      <c r="I53" s="75" t="s">
        <v>69</v>
      </c>
      <c r="J53" s="81">
        <v>0.2</v>
      </c>
      <c r="K53" s="81">
        <v>0.3</v>
      </c>
      <c r="L53" s="44" t="s">
        <v>74</v>
      </c>
      <c r="M53" s="1"/>
      <c r="N53" s="8">
        <f t="shared" si="0"/>
        <v>33</v>
      </c>
      <c r="O53" s="9">
        <f t="shared" si="1"/>
        <v>2262.6</v>
      </c>
    </row>
    <row r="54" spans="2:15" ht="23.1" customHeight="1" x14ac:dyDescent="0.15">
      <c r="B54" s="158"/>
      <c r="C54" s="68" t="s">
        <v>66</v>
      </c>
      <c r="D54" s="82">
        <f>+D52+D53</f>
        <v>113</v>
      </c>
      <c r="E54" s="64">
        <f>+E52+E53</f>
        <v>5369.6</v>
      </c>
      <c r="F54" s="99"/>
      <c r="G54" s="99"/>
      <c r="H54" s="96"/>
      <c r="I54" s="97"/>
      <c r="J54" s="99"/>
      <c r="K54" s="99"/>
      <c r="L54" s="44"/>
      <c r="M54" s="1"/>
      <c r="N54" s="8"/>
      <c r="O54" s="9"/>
    </row>
    <row r="55" spans="2:15" ht="23.1" customHeight="1" x14ac:dyDescent="0.15">
      <c r="B55" s="156" t="s">
        <v>75</v>
      </c>
      <c r="C55" s="76" t="s">
        <v>62</v>
      </c>
      <c r="D55" s="63">
        <v>76</v>
      </c>
      <c r="E55" s="64">
        <v>4112.6000000000004</v>
      </c>
      <c r="F55" s="77">
        <v>0.1</v>
      </c>
      <c r="G55" s="77">
        <v>0.3</v>
      </c>
      <c r="H55" s="6" t="s">
        <v>68</v>
      </c>
      <c r="I55" s="75" t="s">
        <v>69</v>
      </c>
      <c r="J55" s="77">
        <v>0.1</v>
      </c>
      <c r="K55" s="77">
        <v>0.3</v>
      </c>
      <c r="L55" s="44"/>
      <c r="M55" s="1"/>
      <c r="N55" s="8">
        <f t="shared" si="0"/>
        <v>76</v>
      </c>
      <c r="O55" s="9">
        <f t="shared" si="1"/>
        <v>4112.6000000000004</v>
      </c>
    </row>
    <row r="56" spans="2:15" ht="23.1" customHeight="1" x14ac:dyDescent="0.15">
      <c r="B56" s="157"/>
      <c r="C56" s="76" t="s">
        <v>65</v>
      </c>
      <c r="D56" s="63">
        <v>41</v>
      </c>
      <c r="E56" s="64">
        <v>2052.1</v>
      </c>
      <c r="F56" s="77">
        <v>0.2</v>
      </c>
      <c r="G56" s="77">
        <v>0.3</v>
      </c>
      <c r="H56" s="6" t="s">
        <v>68</v>
      </c>
      <c r="I56" s="85" t="s">
        <v>69</v>
      </c>
      <c r="J56" s="77">
        <v>0.2</v>
      </c>
      <c r="K56" s="65">
        <v>0.3</v>
      </c>
      <c r="L56" s="42"/>
      <c r="M56" s="1"/>
      <c r="N56" s="8">
        <f t="shared" si="0"/>
        <v>41</v>
      </c>
      <c r="O56" s="9">
        <f t="shared" si="1"/>
        <v>2052.1</v>
      </c>
    </row>
    <row r="57" spans="2:15" ht="23.1" customHeight="1" x14ac:dyDescent="0.15">
      <c r="B57" s="158"/>
      <c r="C57" s="78" t="s">
        <v>66</v>
      </c>
      <c r="D57" s="79">
        <f>+D55+D56</f>
        <v>117</v>
      </c>
      <c r="E57" s="80">
        <f>+E55+E56</f>
        <v>6164.7000000000007</v>
      </c>
      <c r="F57" s="99"/>
      <c r="G57" s="99"/>
      <c r="H57" s="100"/>
      <c r="I57" s="101"/>
      <c r="J57" s="99"/>
      <c r="K57" s="99"/>
      <c r="L57" s="44"/>
      <c r="M57" s="1"/>
      <c r="N57" s="8"/>
      <c r="O57" s="9"/>
    </row>
    <row r="58" spans="2:15" ht="23.1" customHeight="1" x14ac:dyDescent="0.15">
      <c r="B58" s="156" t="s">
        <v>76</v>
      </c>
      <c r="C58" s="76" t="s">
        <v>62</v>
      </c>
      <c r="D58" s="63">
        <v>80</v>
      </c>
      <c r="E58" s="64">
        <v>3818.5</v>
      </c>
      <c r="F58" s="77">
        <v>0.1</v>
      </c>
      <c r="G58" s="77">
        <v>0.3</v>
      </c>
      <c r="H58" s="6" t="s">
        <v>68</v>
      </c>
      <c r="I58" s="6" t="s">
        <v>69</v>
      </c>
      <c r="J58" s="77">
        <v>0.1</v>
      </c>
      <c r="K58" s="77">
        <v>0.3</v>
      </c>
      <c r="L58" s="44"/>
      <c r="M58" s="1"/>
      <c r="N58" s="8">
        <f t="shared" si="0"/>
        <v>80</v>
      </c>
      <c r="O58" s="9">
        <f t="shared" si="1"/>
        <v>3818.5</v>
      </c>
    </row>
    <row r="59" spans="2:15" ht="23.1" customHeight="1" x14ac:dyDescent="0.15">
      <c r="B59" s="157"/>
      <c r="C59" s="76" t="s">
        <v>65</v>
      </c>
      <c r="D59" s="63">
        <v>40</v>
      </c>
      <c r="E59" s="64">
        <v>1993.3</v>
      </c>
      <c r="F59" s="86">
        <v>0.04</v>
      </c>
      <c r="G59" s="77">
        <v>0.2</v>
      </c>
      <c r="H59" s="83" t="s">
        <v>68</v>
      </c>
      <c r="I59" s="6" t="s">
        <v>69</v>
      </c>
      <c r="J59" s="86">
        <v>0.04</v>
      </c>
      <c r="K59" s="65">
        <v>0.2</v>
      </c>
      <c r="L59" s="42"/>
      <c r="M59" s="1"/>
      <c r="N59" s="8">
        <f t="shared" si="0"/>
        <v>40</v>
      </c>
      <c r="O59" s="9">
        <f t="shared" si="1"/>
        <v>1993.3</v>
      </c>
    </row>
    <row r="60" spans="2:15" ht="23.1" customHeight="1" x14ac:dyDescent="0.15">
      <c r="B60" s="158"/>
      <c r="C60" s="78" t="s">
        <v>66</v>
      </c>
      <c r="D60" s="79">
        <f>+D58+D59</f>
        <v>120</v>
      </c>
      <c r="E60" s="80">
        <f>+E58+E59</f>
        <v>5811.8</v>
      </c>
      <c r="F60" s="99"/>
      <c r="G60" s="99"/>
      <c r="H60" s="100"/>
      <c r="I60" s="101"/>
      <c r="J60" s="99"/>
      <c r="K60" s="99"/>
      <c r="L60" s="44"/>
      <c r="M60" s="1"/>
      <c r="N60" s="8"/>
      <c r="O60" s="9"/>
    </row>
    <row r="61" spans="2:15" ht="23.1" customHeight="1" x14ac:dyDescent="0.15">
      <c r="B61" s="157" t="s">
        <v>77</v>
      </c>
      <c r="C61" s="90" t="s">
        <v>62</v>
      </c>
      <c r="D61" s="79">
        <v>132</v>
      </c>
      <c r="E61" s="80">
        <v>3339.4</v>
      </c>
      <c r="F61" s="92">
        <v>0.06</v>
      </c>
      <c r="G61" s="81">
        <v>0.2</v>
      </c>
      <c r="H61" s="83" t="s">
        <v>68</v>
      </c>
      <c r="I61" s="83" t="s">
        <v>69</v>
      </c>
      <c r="J61" s="92">
        <v>0.06</v>
      </c>
      <c r="K61" s="81">
        <v>0.2</v>
      </c>
      <c r="L61" s="59" t="s">
        <v>78</v>
      </c>
      <c r="M61" s="1"/>
      <c r="N61" s="8">
        <f t="shared" si="0"/>
        <v>132</v>
      </c>
      <c r="O61" s="9">
        <f t="shared" si="1"/>
        <v>3339.4</v>
      </c>
    </row>
    <row r="62" spans="2:15" ht="23.1" customHeight="1" x14ac:dyDescent="0.15">
      <c r="B62" s="157"/>
      <c r="C62" s="76" t="s">
        <v>65</v>
      </c>
      <c r="D62" s="63">
        <v>45</v>
      </c>
      <c r="E62" s="64">
        <v>2652.1</v>
      </c>
      <c r="F62" s="86">
        <v>0.03</v>
      </c>
      <c r="G62" s="77">
        <v>0.1</v>
      </c>
      <c r="H62" s="83" t="s">
        <v>68</v>
      </c>
      <c r="I62" s="6" t="s">
        <v>69</v>
      </c>
      <c r="J62" s="86">
        <v>0.03</v>
      </c>
      <c r="K62" s="65">
        <v>0.1</v>
      </c>
      <c r="L62" s="42" t="s">
        <v>79</v>
      </c>
      <c r="M62" s="1"/>
      <c r="N62" s="8">
        <f t="shared" si="0"/>
        <v>45</v>
      </c>
      <c r="O62" s="9">
        <f t="shared" si="1"/>
        <v>2652.1</v>
      </c>
    </row>
    <row r="63" spans="2:15" ht="23.1" customHeight="1" x14ac:dyDescent="0.15">
      <c r="B63" s="158"/>
      <c r="C63" s="78" t="s">
        <v>66</v>
      </c>
      <c r="D63" s="79">
        <f>+D61+D62</f>
        <v>177</v>
      </c>
      <c r="E63" s="80">
        <f>+E61+E62</f>
        <v>5991.5</v>
      </c>
      <c r="F63" s="99"/>
      <c r="G63" s="99"/>
      <c r="H63" s="100"/>
      <c r="I63" s="101"/>
      <c r="J63" s="99"/>
      <c r="K63" s="99"/>
      <c r="L63" s="44"/>
      <c r="M63" s="1"/>
      <c r="N63" s="8"/>
      <c r="O63" s="9"/>
    </row>
    <row r="64" spans="2:15" ht="23.1" customHeight="1" x14ac:dyDescent="0.15">
      <c r="B64" s="156" t="s">
        <v>80</v>
      </c>
      <c r="C64" s="90" t="s">
        <v>62</v>
      </c>
      <c r="D64" s="79">
        <v>88</v>
      </c>
      <c r="E64" s="80">
        <v>4204.3999999999996</v>
      </c>
      <c r="F64" s="91">
        <v>0.08</v>
      </c>
      <c r="G64" s="81">
        <v>0.2</v>
      </c>
      <c r="H64" s="83" t="s">
        <v>68</v>
      </c>
      <c r="I64" s="83" t="s">
        <v>69</v>
      </c>
      <c r="J64" s="92">
        <v>0.08</v>
      </c>
      <c r="K64" s="81">
        <v>0.2</v>
      </c>
      <c r="L64" s="59" t="s">
        <v>81</v>
      </c>
      <c r="M64" s="1"/>
      <c r="N64" s="8">
        <f t="shared" ref="N64:N65" si="2">+D64</f>
        <v>88</v>
      </c>
      <c r="O64" s="9">
        <f t="shared" ref="O64:O65" si="3">+E64</f>
        <v>4204.3999999999996</v>
      </c>
    </row>
    <row r="65" spans="2:15" ht="23.1" customHeight="1" x14ac:dyDescent="0.15">
      <c r="B65" s="157"/>
      <c r="C65" s="76" t="s">
        <v>65</v>
      </c>
      <c r="D65" s="63">
        <v>39</v>
      </c>
      <c r="E65" s="64">
        <v>1787.7</v>
      </c>
      <c r="F65" s="81">
        <v>0.2</v>
      </c>
      <c r="G65" s="77">
        <v>0.3</v>
      </c>
      <c r="H65" s="83" t="s">
        <v>68</v>
      </c>
      <c r="I65" s="6" t="s">
        <v>69</v>
      </c>
      <c r="J65" s="81">
        <v>0.2</v>
      </c>
      <c r="K65" s="65">
        <v>0.3</v>
      </c>
      <c r="L65" s="42" t="s">
        <v>82</v>
      </c>
      <c r="M65" s="1"/>
      <c r="N65" s="8">
        <f t="shared" si="2"/>
        <v>39</v>
      </c>
      <c r="O65" s="9">
        <f t="shared" si="3"/>
        <v>1787.7</v>
      </c>
    </row>
    <row r="66" spans="2:15" ht="23.1" customHeight="1" x14ac:dyDescent="0.15">
      <c r="B66" s="158"/>
      <c r="C66" s="76" t="s">
        <v>66</v>
      </c>
      <c r="D66" s="63">
        <f>+D64+D65</f>
        <v>127</v>
      </c>
      <c r="E66" s="64">
        <f>+E64+E65</f>
        <v>5992.0999999999995</v>
      </c>
      <c r="F66" s="98"/>
      <c r="G66" s="98"/>
      <c r="H66" s="96"/>
      <c r="I66" s="105"/>
      <c r="J66" s="98"/>
      <c r="K66" s="98"/>
      <c r="L66" s="44"/>
      <c r="M66" s="1"/>
      <c r="N66" s="8"/>
      <c r="O66" s="9"/>
    </row>
    <row r="67" spans="2:15" ht="23.1" customHeight="1" x14ac:dyDescent="0.15">
      <c r="B67" s="156" t="s">
        <v>84</v>
      </c>
      <c r="C67" s="76" t="s">
        <v>62</v>
      </c>
      <c r="D67" s="63">
        <v>137</v>
      </c>
      <c r="E67" s="64">
        <v>3985.9</v>
      </c>
      <c r="F67" s="77">
        <v>0.2</v>
      </c>
      <c r="G67" s="77">
        <v>0.3</v>
      </c>
      <c r="H67" s="6" t="s">
        <v>68</v>
      </c>
      <c r="I67" s="6" t="s">
        <v>69</v>
      </c>
      <c r="J67" s="77">
        <v>0.2</v>
      </c>
      <c r="K67" s="77">
        <v>0.3</v>
      </c>
      <c r="L67" s="44" t="s">
        <v>85</v>
      </c>
      <c r="M67" s="1"/>
      <c r="N67" s="8">
        <f t="shared" ref="N67:N68" si="4">+D67</f>
        <v>137</v>
      </c>
      <c r="O67" s="9">
        <f t="shared" ref="O67:O68" si="5">+E67</f>
        <v>3985.9</v>
      </c>
    </row>
    <row r="68" spans="2:15" ht="23.1" customHeight="1" x14ac:dyDescent="0.15">
      <c r="B68" s="157"/>
      <c r="C68" s="76" t="s">
        <v>65</v>
      </c>
      <c r="D68" s="63">
        <v>50</v>
      </c>
      <c r="E68" s="64">
        <v>1799.2</v>
      </c>
      <c r="F68" s="81">
        <v>0.3</v>
      </c>
      <c r="G68" s="77">
        <v>0.3</v>
      </c>
      <c r="H68" s="83" t="s">
        <v>68</v>
      </c>
      <c r="I68" s="6" t="s">
        <v>69</v>
      </c>
      <c r="J68" s="81">
        <v>0.3</v>
      </c>
      <c r="K68" s="65">
        <v>0.5</v>
      </c>
      <c r="L68" s="44" t="s">
        <v>87</v>
      </c>
      <c r="M68" s="1"/>
      <c r="N68" s="8">
        <f t="shared" si="4"/>
        <v>50</v>
      </c>
      <c r="O68" s="9">
        <f t="shared" si="5"/>
        <v>1799.2</v>
      </c>
    </row>
    <row r="69" spans="2:15" ht="23.1" customHeight="1" x14ac:dyDescent="0.15">
      <c r="B69" s="158"/>
      <c r="C69" s="78" t="s">
        <v>66</v>
      </c>
      <c r="D69" s="79">
        <f>+D67+D68</f>
        <v>187</v>
      </c>
      <c r="E69" s="80">
        <f>+E67+E68</f>
        <v>5785.1</v>
      </c>
      <c r="F69" s="99"/>
      <c r="G69" s="99"/>
      <c r="H69" s="100"/>
      <c r="I69" s="101"/>
      <c r="J69" s="99"/>
      <c r="K69" s="99"/>
      <c r="L69" s="44"/>
      <c r="M69" s="1"/>
      <c r="N69" s="8"/>
      <c r="O69" s="9"/>
    </row>
    <row r="70" spans="2:15" ht="23.1" customHeight="1" x14ac:dyDescent="0.15">
      <c r="B70" s="156" t="s">
        <v>86</v>
      </c>
      <c r="C70" s="90" t="s">
        <v>62</v>
      </c>
      <c r="D70" s="79">
        <v>88</v>
      </c>
      <c r="E70" s="80">
        <v>3693.2</v>
      </c>
      <c r="F70" s="81">
        <v>0.3</v>
      </c>
      <c r="G70" s="81">
        <v>0.3</v>
      </c>
      <c r="H70" s="83" t="s">
        <v>68</v>
      </c>
      <c r="I70" s="83" t="s">
        <v>69</v>
      </c>
      <c r="J70" s="81">
        <v>0.4</v>
      </c>
      <c r="K70" s="81">
        <v>0.5</v>
      </c>
      <c r="L70" s="44" t="s">
        <v>88</v>
      </c>
      <c r="M70" s="1"/>
      <c r="N70" s="8">
        <f t="shared" si="0"/>
        <v>88</v>
      </c>
      <c r="O70" s="9">
        <f t="shared" si="1"/>
        <v>3693.2</v>
      </c>
    </row>
    <row r="71" spans="2:15" ht="23.1" customHeight="1" x14ac:dyDescent="0.15">
      <c r="B71" s="157"/>
      <c r="C71" s="76" t="s">
        <v>65</v>
      </c>
      <c r="D71" s="63">
        <v>32</v>
      </c>
      <c r="E71" s="64">
        <v>1159.4000000000001</v>
      </c>
      <c r="F71" s="81">
        <v>0.5</v>
      </c>
      <c r="G71" s="77">
        <v>0.7</v>
      </c>
      <c r="H71" s="83" t="s">
        <v>68</v>
      </c>
      <c r="I71" s="6" t="s">
        <v>69</v>
      </c>
      <c r="J71" s="81">
        <v>0.8</v>
      </c>
      <c r="K71" s="65">
        <v>1</v>
      </c>
      <c r="L71" s="42" t="s">
        <v>91</v>
      </c>
      <c r="M71" s="1"/>
      <c r="N71" s="8">
        <f t="shared" si="0"/>
        <v>32</v>
      </c>
      <c r="O71" s="9">
        <f t="shared" si="1"/>
        <v>1159.4000000000001</v>
      </c>
    </row>
    <row r="72" spans="2:15" ht="23.1" customHeight="1" x14ac:dyDescent="0.15">
      <c r="B72" s="158"/>
      <c r="C72" s="76" t="s">
        <v>66</v>
      </c>
      <c r="D72" s="63">
        <f>+D70+D71</f>
        <v>120</v>
      </c>
      <c r="E72" s="64">
        <f>+E70+E71</f>
        <v>4852.6000000000004</v>
      </c>
      <c r="F72" s="98"/>
      <c r="G72" s="98"/>
      <c r="H72" s="96"/>
      <c r="I72" s="105"/>
      <c r="J72" s="98"/>
      <c r="K72" s="142"/>
      <c r="L72" s="44"/>
      <c r="M72" s="1"/>
      <c r="N72" s="8"/>
      <c r="O72" s="9"/>
    </row>
    <row r="73" spans="2:15" ht="23.1" customHeight="1" x14ac:dyDescent="0.15">
      <c r="B73" s="156" t="s">
        <v>90</v>
      </c>
      <c r="C73" s="90" t="s">
        <v>62</v>
      </c>
      <c r="D73" s="79">
        <v>90</v>
      </c>
      <c r="E73" s="80">
        <v>3733.5</v>
      </c>
      <c r="F73" s="81">
        <v>0.3</v>
      </c>
      <c r="G73" s="81">
        <v>0.5</v>
      </c>
      <c r="H73" s="83" t="s">
        <v>68</v>
      </c>
      <c r="I73" s="83" t="s">
        <v>69</v>
      </c>
      <c r="J73" s="81">
        <v>0.6</v>
      </c>
      <c r="K73" s="81">
        <v>0.8</v>
      </c>
      <c r="L73" s="59" t="s">
        <v>52</v>
      </c>
      <c r="M73" s="1"/>
      <c r="N73" s="8">
        <f t="shared" ref="N73:N74" si="6">+D73</f>
        <v>90</v>
      </c>
      <c r="O73" s="9">
        <f t="shared" ref="O73:O74" si="7">+E73</f>
        <v>3733.5</v>
      </c>
    </row>
    <row r="74" spans="2:15" ht="23.1" customHeight="1" x14ac:dyDescent="0.15">
      <c r="B74" s="157"/>
      <c r="C74" s="76" t="s">
        <v>65</v>
      </c>
      <c r="D74" s="63">
        <v>30</v>
      </c>
      <c r="E74" s="64">
        <v>935.4</v>
      </c>
      <c r="F74" s="81">
        <v>0.5</v>
      </c>
      <c r="G74" s="77">
        <v>0.8</v>
      </c>
      <c r="H74" s="83" t="s">
        <v>68</v>
      </c>
      <c r="I74" s="6" t="s">
        <v>69</v>
      </c>
      <c r="J74" s="81">
        <v>0.8</v>
      </c>
      <c r="K74" s="65">
        <v>1.1000000000000001</v>
      </c>
      <c r="L74" s="42" t="s">
        <v>92</v>
      </c>
      <c r="M74" s="1"/>
      <c r="N74" s="8">
        <f t="shared" si="6"/>
        <v>30</v>
      </c>
      <c r="O74" s="9">
        <f t="shared" si="7"/>
        <v>935.4</v>
      </c>
    </row>
    <row r="75" spans="2:15" ht="23.1" customHeight="1" x14ac:dyDescent="0.15">
      <c r="B75" s="158"/>
      <c r="C75" s="76" t="s">
        <v>66</v>
      </c>
      <c r="D75" s="63">
        <f>+D73+D74</f>
        <v>120</v>
      </c>
      <c r="E75" s="64">
        <f>+E73+E74</f>
        <v>4668.8999999999996</v>
      </c>
      <c r="F75" s="98"/>
      <c r="G75" s="98"/>
      <c r="H75" s="96"/>
      <c r="I75" s="105"/>
      <c r="J75" s="98"/>
      <c r="K75" s="98"/>
      <c r="L75" s="44"/>
      <c r="M75" s="1"/>
      <c r="N75" s="8"/>
      <c r="O75" s="9"/>
    </row>
    <row r="76" spans="2:15" ht="23.1" customHeight="1" x14ac:dyDescent="0.15">
      <c r="B76" s="157" t="s">
        <v>95</v>
      </c>
      <c r="C76" s="90" t="s">
        <v>62</v>
      </c>
      <c r="D76" s="79">
        <v>104</v>
      </c>
      <c r="E76" s="80">
        <v>6364.7</v>
      </c>
      <c r="F76" s="81">
        <v>0.7</v>
      </c>
      <c r="G76" s="81">
        <v>0.9</v>
      </c>
      <c r="H76" s="83" t="s">
        <v>68</v>
      </c>
      <c r="I76" s="83" t="s">
        <v>69</v>
      </c>
      <c r="J76" s="81">
        <v>1</v>
      </c>
      <c r="K76" s="81">
        <v>1.2</v>
      </c>
      <c r="L76" s="59" t="s">
        <v>97</v>
      </c>
      <c r="M76" s="1"/>
      <c r="N76" s="8">
        <f t="shared" ref="N76:N77" si="8">+D76</f>
        <v>104</v>
      </c>
      <c r="O76" s="9">
        <f t="shared" ref="O76:O77" si="9">+E76</f>
        <v>6364.7</v>
      </c>
    </row>
    <row r="77" spans="2:15" ht="23.1" customHeight="1" x14ac:dyDescent="0.15">
      <c r="B77" s="157"/>
      <c r="C77" s="76" t="s">
        <v>65</v>
      </c>
      <c r="D77" s="63"/>
      <c r="E77" s="64"/>
      <c r="F77" s="81"/>
      <c r="G77" s="77"/>
      <c r="H77" s="83"/>
      <c r="I77" s="6"/>
      <c r="J77" s="81"/>
      <c r="K77" s="65"/>
      <c r="L77" s="42"/>
      <c r="M77" s="1"/>
      <c r="N77" s="8">
        <f t="shared" si="8"/>
        <v>0</v>
      </c>
      <c r="O77" s="9">
        <f t="shared" si="9"/>
        <v>0</v>
      </c>
    </row>
    <row r="78" spans="2:15" ht="23.1" customHeight="1" thickBot="1" x14ac:dyDescent="0.2">
      <c r="B78" s="159"/>
      <c r="C78" s="87" t="s">
        <v>66</v>
      </c>
      <c r="D78" s="88">
        <f>+D76+D77</f>
        <v>104</v>
      </c>
      <c r="E78" s="89">
        <f>+E76+E77</f>
        <v>6364.7</v>
      </c>
      <c r="F78" s="102"/>
      <c r="G78" s="102"/>
      <c r="H78" s="103"/>
      <c r="I78" s="104"/>
      <c r="J78" s="102"/>
      <c r="K78" s="102"/>
      <c r="L78" s="55"/>
      <c r="M78" s="1"/>
      <c r="N78" s="8"/>
      <c r="O78" s="9"/>
    </row>
    <row r="79" spans="2:15" ht="30.75" customHeight="1" thickTop="1" thickBot="1" x14ac:dyDescent="0.2">
      <c r="B79" s="149" t="s">
        <v>83</v>
      </c>
      <c r="C79" s="150"/>
      <c r="D79" s="93">
        <f>SUM(D10:D78)-D45-D48-D51-D54-D57-D60-D63-D66-D69-D72-D75-D78</f>
        <v>5914</v>
      </c>
      <c r="E79" s="94">
        <f>SUM(E10:E78)-E45-E48-E51-E54-E57-E60-E63-E66-E69-E72-E75-E78</f>
        <v>191119.40000000005</v>
      </c>
      <c r="F79" s="151" t="s">
        <v>96</v>
      </c>
      <c r="G79" s="152"/>
      <c r="H79" s="152"/>
      <c r="I79" s="153"/>
      <c r="J79" s="154" t="s">
        <v>99</v>
      </c>
      <c r="K79" s="152"/>
      <c r="L79" s="155"/>
      <c r="M79" s="1"/>
      <c r="N79" s="8">
        <f>SUM(N10:N78)</f>
        <v>5914</v>
      </c>
      <c r="O79" s="9">
        <f>SUM(O10:O78)</f>
        <v>191119.40000000005</v>
      </c>
    </row>
    <row r="80" spans="2:15" x14ac:dyDescent="0.15">
      <c r="B80" s="7"/>
    </row>
  </sheetData>
  <mergeCells count="59">
    <mergeCell ref="I8:I9"/>
    <mergeCell ref="B5:M5"/>
    <mergeCell ref="L6:M6"/>
    <mergeCell ref="B7:C9"/>
    <mergeCell ref="D7:I7"/>
    <mergeCell ref="J7:K8"/>
    <mergeCell ref="L7:L9"/>
    <mergeCell ref="B15:C15"/>
    <mergeCell ref="D8:D9"/>
    <mergeCell ref="E8:E9"/>
    <mergeCell ref="F8:G8"/>
    <mergeCell ref="H8:H9"/>
    <mergeCell ref="B10:C10"/>
    <mergeCell ref="B11:C11"/>
    <mergeCell ref="B12:C12"/>
    <mergeCell ref="B13:C13"/>
    <mergeCell ref="B14:C14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49:B51"/>
    <mergeCell ref="B52:B54"/>
    <mergeCell ref="B55:B57"/>
    <mergeCell ref="B40:C40"/>
    <mergeCell ref="B41:C41"/>
    <mergeCell ref="B42:C42"/>
    <mergeCell ref="B43:B45"/>
    <mergeCell ref="B46:B48"/>
    <mergeCell ref="B79:C79"/>
    <mergeCell ref="F79:I79"/>
    <mergeCell ref="J79:L79"/>
    <mergeCell ref="B58:B60"/>
    <mergeCell ref="B61:B63"/>
    <mergeCell ref="B70:B72"/>
    <mergeCell ref="B64:B66"/>
    <mergeCell ref="B67:B69"/>
    <mergeCell ref="B73:B75"/>
    <mergeCell ref="B76:B78"/>
  </mergeCells>
  <phoneticPr fontId="2"/>
  <printOptions horizontalCentered="1"/>
  <pageMargins left="0.98425196850393704" right="0.78740157480314965" top="0.19685039370078741" bottom="0.15748031496062992" header="0.51181102362204722" footer="0.35433070866141736"/>
  <pageSetup paperSize="9" scale="45" orientation="portrait" r:id="rId1"/>
  <headerFooter alignWithMargins="0"/>
  <rowBreaks count="1" manualBreakCount="1">
    <brk id="42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0175F-B7CA-46DB-9A30-5B91D7F4CC93}">
  <sheetPr>
    <tabColor rgb="FFFF0000"/>
    <pageSetUpPr fitToPage="1"/>
  </sheetPr>
  <dimension ref="B5:O81"/>
  <sheetViews>
    <sheetView tabSelected="1" view="pageBreakPreview" topLeftCell="A71" zoomScaleNormal="100" zoomScaleSheetLayoutView="100" workbookViewId="0">
      <selection activeCell="H84" sqref="H84"/>
    </sheetView>
  </sheetViews>
  <sheetFormatPr defaultRowHeight="13.5" x14ac:dyDescent="0.15"/>
  <cols>
    <col min="1" max="1" width="1.25" customWidth="1"/>
    <col min="2" max="2" width="11.375" customWidth="1"/>
    <col min="3" max="3" width="8.75" customWidth="1"/>
    <col min="4" max="4" width="9.125" customWidth="1"/>
    <col min="5" max="5" width="16.5" customWidth="1"/>
    <col min="6" max="11" width="8.625" customWidth="1"/>
    <col min="12" max="12" width="55.625" customWidth="1"/>
    <col min="13" max="13" width="1.375" customWidth="1"/>
    <col min="14" max="14" width="11.75" customWidth="1"/>
    <col min="15" max="15" width="15.25" customWidth="1"/>
  </cols>
  <sheetData>
    <row r="5" spans="2:15" ht="46.5" customHeight="1" x14ac:dyDescent="0.15">
      <c r="B5" s="172" t="s">
        <v>0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</row>
    <row r="6" spans="2:15" ht="14.25" thickBo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99" t="s">
        <v>1</v>
      </c>
      <c r="M6" s="199"/>
    </row>
    <row r="7" spans="2:15" ht="15" customHeight="1" x14ac:dyDescent="0.15">
      <c r="B7" s="174"/>
      <c r="C7" s="175"/>
      <c r="D7" s="200" t="s">
        <v>2</v>
      </c>
      <c r="E7" s="200"/>
      <c r="F7" s="200"/>
      <c r="G7" s="200"/>
      <c r="H7" s="200"/>
      <c r="I7" s="201"/>
      <c r="J7" s="202" t="s">
        <v>3</v>
      </c>
      <c r="K7" s="203"/>
      <c r="L7" s="206" t="s">
        <v>4</v>
      </c>
      <c r="M7" s="1"/>
    </row>
    <row r="8" spans="2:15" ht="15" customHeight="1" x14ac:dyDescent="0.15">
      <c r="B8" s="176"/>
      <c r="C8" s="177"/>
      <c r="D8" s="164" t="s">
        <v>5</v>
      </c>
      <c r="E8" s="166" t="s">
        <v>6</v>
      </c>
      <c r="F8" s="166" t="s">
        <v>7</v>
      </c>
      <c r="G8" s="164"/>
      <c r="H8" s="166" t="s">
        <v>8</v>
      </c>
      <c r="I8" s="170" t="s">
        <v>9</v>
      </c>
      <c r="J8" s="204"/>
      <c r="K8" s="205"/>
      <c r="L8" s="207"/>
      <c r="M8" s="1"/>
    </row>
    <row r="9" spans="2:15" ht="15" customHeight="1" thickBot="1" x14ac:dyDescent="0.2">
      <c r="B9" s="178"/>
      <c r="C9" s="179"/>
      <c r="D9" s="165"/>
      <c r="E9" s="167"/>
      <c r="F9" s="2"/>
      <c r="G9" s="128" t="s">
        <v>10</v>
      </c>
      <c r="H9" s="167"/>
      <c r="I9" s="171"/>
      <c r="J9" s="4"/>
      <c r="K9" s="128" t="s">
        <v>10</v>
      </c>
      <c r="L9" s="208"/>
      <c r="M9" s="1"/>
    </row>
    <row r="10" spans="2:15" ht="24.95" hidden="1" customHeight="1" x14ac:dyDescent="0.15">
      <c r="B10" s="168" t="s">
        <v>12</v>
      </c>
      <c r="C10" s="169"/>
      <c r="D10" s="10">
        <v>90</v>
      </c>
      <c r="E10" s="11">
        <v>773.1</v>
      </c>
      <c r="F10" s="12">
        <v>3</v>
      </c>
      <c r="G10" s="13"/>
      <c r="H10" s="14" t="s">
        <v>13</v>
      </c>
      <c r="I10" s="14" t="s">
        <v>14</v>
      </c>
      <c r="J10" s="12">
        <v>8</v>
      </c>
      <c r="K10" s="13"/>
      <c r="L10" s="15"/>
      <c r="M10" s="1"/>
      <c r="N10" s="8">
        <f>+D10</f>
        <v>90</v>
      </c>
      <c r="O10" s="9">
        <f>+E10</f>
        <v>773.1</v>
      </c>
    </row>
    <row r="11" spans="2:15" ht="24.95" hidden="1" customHeight="1" x14ac:dyDescent="0.15">
      <c r="B11" s="160" t="s">
        <v>15</v>
      </c>
      <c r="C11" s="161"/>
      <c r="D11" s="16">
        <v>71</v>
      </c>
      <c r="E11" s="17">
        <v>1000.5</v>
      </c>
      <c r="F11" s="18">
        <v>3</v>
      </c>
      <c r="G11" s="19"/>
      <c r="H11" s="20" t="s">
        <v>13</v>
      </c>
      <c r="I11" s="21" t="s">
        <v>14</v>
      </c>
      <c r="J11" s="22">
        <v>7.3</v>
      </c>
      <c r="K11" s="19"/>
      <c r="L11" s="23"/>
      <c r="M11" s="1"/>
      <c r="N11" s="8">
        <f t="shared" ref="N11:O72" si="0">+D11</f>
        <v>71</v>
      </c>
      <c r="O11" s="9">
        <f t="shared" si="0"/>
        <v>1000.5</v>
      </c>
    </row>
    <row r="12" spans="2:15" ht="24.95" hidden="1" customHeight="1" x14ac:dyDescent="0.15">
      <c r="B12" s="160" t="s">
        <v>16</v>
      </c>
      <c r="C12" s="161"/>
      <c r="D12" s="16">
        <v>73</v>
      </c>
      <c r="E12" s="17">
        <v>1099.5999999999999</v>
      </c>
      <c r="F12" s="18">
        <v>3</v>
      </c>
      <c r="G12" s="19"/>
      <c r="H12" s="20" t="s">
        <v>13</v>
      </c>
      <c r="I12" s="21" t="s">
        <v>14</v>
      </c>
      <c r="J12" s="22">
        <v>7.3</v>
      </c>
      <c r="K12" s="19"/>
      <c r="L12" s="23"/>
      <c r="M12" s="1"/>
      <c r="N12" s="8">
        <f t="shared" si="0"/>
        <v>73</v>
      </c>
      <c r="O12" s="9">
        <f t="shared" si="0"/>
        <v>1099.5999999999999</v>
      </c>
    </row>
    <row r="13" spans="2:15" ht="24.95" hidden="1" customHeight="1" x14ac:dyDescent="0.15">
      <c r="B13" s="160" t="s">
        <v>17</v>
      </c>
      <c r="C13" s="161"/>
      <c r="D13" s="16">
        <v>78</v>
      </c>
      <c r="E13" s="17">
        <v>1199.9000000000001</v>
      </c>
      <c r="F13" s="18">
        <v>3</v>
      </c>
      <c r="G13" s="19"/>
      <c r="H13" s="20" t="s">
        <v>13</v>
      </c>
      <c r="I13" s="21" t="s">
        <v>14</v>
      </c>
      <c r="J13" s="22">
        <v>7.1</v>
      </c>
      <c r="K13" s="19"/>
      <c r="L13" s="23"/>
      <c r="M13" s="1"/>
      <c r="N13" s="8">
        <f t="shared" si="0"/>
        <v>78</v>
      </c>
      <c r="O13" s="9">
        <f t="shared" si="0"/>
        <v>1199.9000000000001</v>
      </c>
    </row>
    <row r="14" spans="2:15" ht="24.95" hidden="1" customHeight="1" x14ac:dyDescent="0.15">
      <c r="B14" s="160" t="s">
        <v>18</v>
      </c>
      <c r="C14" s="161"/>
      <c r="D14" s="16">
        <v>114</v>
      </c>
      <c r="E14" s="17">
        <v>1299.7</v>
      </c>
      <c r="F14" s="18">
        <v>3</v>
      </c>
      <c r="G14" s="19"/>
      <c r="H14" s="20" t="s">
        <v>13</v>
      </c>
      <c r="I14" s="21" t="s">
        <v>14</v>
      </c>
      <c r="J14" s="22">
        <v>7.1</v>
      </c>
      <c r="K14" s="19"/>
      <c r="L14" s="23"/>
      <c r="M14" s="1"/>
      <c r="N14" s="8">
        <f t="shared" si="0"/>
        <v>114</v>
      </c>
      <c r="O14" s="9">
        <f t="shared" si="0"/>
        <v>1299.7</v>
      </c>
    </row>
    <row r="15" spans="2:15" ht="24.95" hidden="1" customHeight="1" x14ac:dyDescent="0.15">
      <c r="B15" s="160" t="s">
        <v>19</v>
      </c>
      <c r="C15" s="161"/>
      <c r="D15" s="16">
        <v>103</v>
      </c>
      <c r="E15" s="17">
        <v>1300</v>
      </c>
      <c r="F15" s="18">
        <v>3</v>
      </c>
      <c r="G15" s="19"/>
      <c r="H15" s="20" t="s">
        <v>13</v>
      </c>
      <c r="I15" s="21" t="s">
        <v>14</v>
      </c>
      <c r="J15" s="22">
        <v>6.05</v>
      </c>
      <c r="K15" s="19"/>
      <c r="L15" s="23"/>
      <c r="M15" s="1"/>
      <c r="N15" s="8">
        <f t="shared" si="0"/>
        <v>103</v>
      </c>
      <c r="O15" s="9">
        <f t="shared" si="0"/>
        <v>1300</v>
      </c>
    </row>
    <row r="16" spans="2:15" ht="24.95" hidden="1" customHeight="1" x14ac:dyDescent="0.15">
      <c r="B16" s="160" t="s">
        <v>20</v>
      </c>
      <c r="C16" s="161"/>
      <c r="D16" s="16">
        <v>116</v>
      </c>
      <c r="E16" s="17">
        <v>1300</v>
      </c>
      <c r="F16" s="18">
        <v>3</v>
      </c>
      <c r="G16" s="19"/>
      <c r="H16" s="20" t="s">
        <v>13</v>
      </c>
      <c r="I16" s="21" t="s">
        <v>14</v>
      </c>
      <c r="J16" s="22">
        <v>5.2</v>
      </c>
      <c r="K16" s="19"/>
      <c r="L16" s="23"/>
      <c r="M16" s="1"/>
      <c r="N16" s="8">
        <f t="shared" si="0"/>
        <v>116</v>
      </c>
      <c r="O16" s="9">
        <f t="shared" si="0"/>
        <v>1300</v>
      </c>
    </row>
    <row r="17" spans="2:15" ht="24.95" hidden="1" customHeight="1" x14ac:dyDescent="0.15">
      <c r="B17" s="160" t="s">
        <v>21</v>
      </c>
      <c r="C17" s="161"/>
      <c r="D17" s="16">
        <v>131</v>
      </c>
      <c r="E17" s="17">
        <v>2000</v>
      </c>
      <c r="F17" s="18">
        <v>3</v>
      </c>
      <c r="G17" s="19"/>
      <c r="H17" s="20" t="s">
        <v>22</v>
      </c>
      <c r="I17" s="20" t="s">
        <v>14</v>
      </c>
      <c r="J17" s="18">
        <v>5</v>
      </c>
      <c r="K17" s="19"/>
      <c r="L17" s="24" t="s">
        <v>23</v>
      </c>
      <c r="M17" s="1"/>
      <c r="N17" s="8">
        <f t="shared" si="0"/>
        <v>131</v>
      </c>
      <c r="O17" s="9">
        <f t="shared" si="0"/>
        <v>2000</v>
      </c>
    </row>
    <row r="18" spans="2:15" ht="24.95" hidden="1" customHeight="1" x14ac:dyDescent="0.15">
      <c r="B18" s="160" t="s">
        <v>24</v>
      </c>
      <c r="C18" s="161"/>
      <c r="D18" s="16">
        <v>138</v>
      </c>
      <c r="E18" s="17">
        <v>2000</v>
      </c>
      <c r="F18" s="18">
        <v>3</v>
      </c>
      <c r="G18" s="19"/>
      <c r="H18" s="20" t="s">
        <v>22</v>
      </c>
      <c r="I18" s="20" t="s">
        <v>14</v>
      </c>
      <c r="J18" s="22">
        <v>4.8499999999999996</v>
      </c>
      <c r="K18" s="19"/>
      <c r="L18" s="23"/>
      <c r="M18" s="1"/>
      <c r="N18" s="8">
        <f t="shared" si="0"/>
        <v>138</v>
      </c>
      <c r="O18" s="9">
        <f t="shared" si="0"/>
        <v>2000</v>
      </c>
    </row>
    <row r="19" spans="2:15" ht="24.95" hidden="1" customHeight="1" x14ac:dyDescent="0.15">
      <c r="B19" s="162" t="s">
        <v>25</v>
      </c>
      <c r="C19" s="163"/>
      <c r="D19" s="25">
        <v>124</v>
      </c>
      <c r="E19" s="26">
        <v>2000</v>
      </c>
      <c r="F19" s="27">
        <v>3</v>
      </c>
      <c r="G19" s="28"/>
      <c r="H19" s="21" t="s">
        <v>22</v>
      </c>
      <c r="I19" s="21" t="s">
        <v>14</v>
      </c>
      <c r="J19" s="29">
        <v>6.2</v>
      </c>
      <c r="K19" s="28"/>
      <c r="L19" s="30"/>
      <c r="M19" s="1"/>
      <c r="N19" s="8">
        <f t="shared" si="0"/>
        <v>124</v>
      </c>
      <c r="O19" s="9">
        <f t="shared" si="0"/>
        <v>2000</v>
      </c>
    </row>
    <row r="20" spans="2:15" ht="24.95" hidden="1" customHeight="1" x14ac:dyDescent="0.15">
      <c r="B20" s="160" t="s">
        <v>26</v>
      </c>
      <c r="C20" s="161"/>
      <c r="D20" s="16">
        <v>122</v>
      </c>
      <c r="E20" s="17">
        <v>2100</v>
      </c>
      <c r="F20" s="18">
        <v>3</v>
      </c>
      <c r="G20" s="19"/>
      <c r="H20" s="20" t="s">
        <v>22</v>
      </c>
      <c r="I20" s="20" t="s">
        <v>14</v>
      </c>
      <c r="J20" s="22">
        <v>6.6</v>
      </c>
      <c r="K20" s="19"/>
      <c r="L20" s="23"/>
      <c r="M20" s="1"/>
      <c r="N20" s="8">
        <f t="shared" si="0"/>
        <v>122</v>
      </c>
      <c r="O20" s="9">
        <f t="shared" si="0"/>
        <v>2100</v>
      </c>
    </row>
    <row r="21" spans="2:15" ht="24.95" hidden="1" customHeight="1" x14ac:dyDescent="0.15">
      <c r="B21" s="160" t="s">
        <v>27</v>
      </c>
      <c r="C21" s="161"/>
      <c r="D21" s="16">
        <v>149</v>
      </c>
      <c r="E21" s="17">
        <v>2800</v>
      </c>
      <c r="F21" s="18">
        <v>3</v>
      </c>
      <c r="G21" s="19"/>
      <c r="H21" s="20" t="s">
        <v>22</v>
      </c>
      <c r="I21" s="20" t="s">
        <v>14</v>
      </c>
      <c r="J21" s="22">
        <v>5.5</v>
      </c>
      <c r="K21" s="19"/>
      <c r="L21" s="23"/>
      <c r="M21" s="1"/>
      <c r="N21" s="8">
        <f t="shared" si="0"/>
        <v>149</v>
      </c>
      <c r="O21" s="9">
        <f t="shared" si="0"/>
        <v>2800</v>
      </c>
    </row>
    <row r="22" spans="2:15" ht="24.95" hidden="1" customHeight="1" x14ac:dyDescent="0.15">
      <c r="B22" s="160" t="s">
        <v>28</v>
      </c>
      <c r="C22" s="161"/>
      <c r="D22" s="16">
        <v>159</v>
      </c>
      <c r="E22" s="17">
        <v>3300</v>
      </c>
      <c r="F22" s="18">
        <v>3</v>
      </c>
      <c r="G22" s="19"/>
      <c r="H22" s="20" t="s">
        <v>22</v>
      </c>
      <c r="I22" s="20" t="s">
        <v>14</v>
      </c>
      <c r="J22" s="22">
        <v>4.4000000000000004</v>
      </c>
      <c r="K22" s="19"/>
      <c r="L22" s="23"/>
      <c r="M22" s="1"/>
      <c r="N22" s="8">
        <f t="shared" si="0"/>
        <v>159</v>
      </c>
      <c r="O22" s="9">
        <f t="shared" si="0"/>
        <v>3300</v>
      </c>
    </row>
    <row r="23" spans="2:15" ht="32.1" hidden="1" customHeight="1" x14ac:dyDescent="0.15">
      <c r="B23" s="160" t="s">
        <v>29</v>
      </c>
      <c r="C23" s="161"/>
      <c r="D23" s="16">
        <v>167</v>
      </c>
      <c r="E23" s="17">
        <v>4400</v>
      </c>
      <c r="F23" s="18">
        <v>3</v>
      </c>
      <c r="G23" s="19"/>
      <c r="H23" s="20" t="s">
        <v>22</v>
      </c>
      <c r="I23" s="20" t="s">
        <v>14</v>
      </c>
      <c r="J23" s="22">
        <v>4.3</v>
      </c>
      <c r="K23" s="19"/>
      <c r="L23" s="31" t="s">
        <v>30</v>
      </c>
      <c r="M23" s="1"/>
      <c r="N23" s="8">
        <f t="shared" si="0"/>
        <v>167</v>
      </c>
      <c r="O23" s="9">
        <f t="shared" si="0"/>
        <v>4400</v>
      </c>
    </row>
    <row r="24" spans="2:15" ht="24.95" hidden="1" customHeight="1" x14ac:dyDescent="0.15">
      <c r="B24" s="160" t="s">
        <v>31</v>
      </c>
      <c r="C24" s="161"/>
      <c r="D24" s="16">
        <v>169</v>
      </c>
      <c r="E24" s="17">
        <v>3500</v>
      </c>
      <c r="F24" s="18">
        <v>3</v>
      </c>
      <c r="G24" s="19"/>
      <c r="H24" s="20" t="s">
        <v>22</v>
      </c>
      <c r="I24" s="20" t="s">
        <v>14</v>
      </c>
      <c r="J24" s="22">
        <v>4.6500000000000004</v>
      </c>
      <c r="K24" s="19"/>
      <c r="L24" s="23"/>
      <c r="M24" s="1"/>
      <c r="N24" s="8">
        <f t="shared" si="0"/>
        <v>169</v>
      </c>
      <c r="O24" s="9">
        <f t="shared" si="0"/>
        <v>3500</v>
      </c>
    </row>
    <row r="25" spans="2:15" ht="24.95" hidden="1" customHeight="1" x14ac:dyDescent="0.15">
      <c r="B25" s="160" t="s">
        <v>32</v>
      </c>
      <c r="C25" s="161"/>
      <c r="D25" s="16">
        <v>153</v>
      </c>
      <c r="E25" s="17">
        <v>3600</v>
      </c>
      <c r="F25" s="18">
        <v>3</v>
      </c>
      <c r="G25" s="19"/>
      <c r="H25" s="20" t="s">
        <v>22</v>
      </c>
      <c r="I25" s="20" t="s">
        <v>14</v>
      </c>
      <c r="J25" s="22">
        <v>3.4</v>
      </c>
      <c r="K25" s="19"/>
      <c r="L25" s="23"/>
      <c r="M25" s="1"/>
      <c r="N25" s="8">
        <f t="shared" si="0"/>
        <v>153</v>
      </c>
      <c r="O25" s="9">
        <f t="shared" si="0"/>
        <v>3600</v>
      </c>
    </row>
    <row r="26" spans="2:15" ht="32.1" hidden="1" customHeight="1" x14ac:dyDescent="0.15">
      <c r="B26" s="160" t="s">
        <v>33</v>
      </c>
      <c r="C26" s="161"/>
      <c r="D26" s="16">
        <v>139</v>
      </c>
      <c r="E26" s="17">
        <v>3700</v>
      </c>
      <c r="F26" s="22">
        <v>2.6</v>
      </c>
      <c r="G26" s="32"/>
      <c r="H26" s="20" t="s">
        <v>22</v>
      </c>
      <c r="I26" s="20" t="s">
        <v>14</v>
      </c>
      <c r="J26" s="22">
        <v>2.8</v>
      </c>
      <c r="K26" s="32"/>
      <c r="L26" s="33" t="s">
        <v>34</v>
      </c>
      <c r="M26" s="1"/>
      <c r="N26" s="8">
        <f t="shared" si="0"/>
        <v>139</v>
      </c>
      <c r="O26" s="9">
        <f t="shared" si="0"/>
        <v>3700</v>
      </c>
    </row>
    <row r="27" spans="2:15" ht="32.1" hidden="1" customHeight="1" x14ac:dyDescent="0.15">
      <c r="B27" s="160" t="s">
        <v>35</v>
      </c>
      <c r="C27" s="161"/>
      <c r="D27" s="16">
        <v>148</v>
      </c>
      <c r="E27" s="17">
        <v>3800</v>
      </c>
      <c r="F27" s="22">
        <v>1.6</v>
      </c>
      <c r="G27" s="32"/>
      <c r="H27" s="20" t="s">
        <v>22</v>
      </c>
      <c r="I27" s="20" t="s">
        <v>14</v>
      </c>
      <c r="J27" s="22">
        <v>2.1</v>
      </c>
      <c r="K27" s="32"/>
      <c r="L27" s="31" t="s">
        <v>36</v>
      </c>
      <c r="M27" s="1"/>
      <c r="N27" s="8">
        <f t="shared" si="0"/>
        <v>148</v>
      </c>
      <c r="O27" s="9">
        <f t="shared" si="0"/>
        <v>3800</v>
      </c>
    </row>
    <row r="28" spans="2:15" ht="32.1" hidden="1" customHeight="1" x14ac:dyDescent="0.15">
      <c r="B28" s="160" t="s">
        <v>37</v>
      </c>
      <c r="C28" s="161"/>
      <c r="D28" s="16">
        <v>188</v>
      </c>
      <c r="E28" s="17">
        <v>3900</v>
      </c>
      <c r="F28" s="22">
        <v>1.6</v>
      </c>
      <c r="G28" s="32"/>
      <c r="H28" s="20" t="s">
        <v>22</v>
      </c>
      <c r="I28" s="20" t="s">
        <v>14</v>
      </c>
      <c r="J28" s="22">
        <v>2.1</v>
      </c>
      <c r="K28" s="32"/>
      <c r="L28" s="36" t="s">
        <v>38</v>
      </c>
      <c r="M28" s="1"/>
      <c r="N28" s="8">
        <f t="shared" si="0"/>
        <v>188</v>
      </c>
      <c r="O28" s="9">
        <f t="shared" si="0"/>
        <v>3900</v>
      </c>
    </row>
    <row r="29" spans="2:15" ht="32.1" hidden="1" customHeight="1" x14ac:dyDescent="0.15">
      <c r="B29" s="162" t="s">
        <v>39</v>
      </c>
      <c r="C29" s="163"/>
      <c r="D29" s="25">
        <v>168</v>
      </c>
      <c r="E29" s="26">
        <v>4000</v>
      </c>
      <c r="F29" s="29">
        <v>1.5</v>
      </c>
      <c r="G29" s="34"/>
      <c r="H29" s="21" t="s">
        <v>22</v>
      </c>
      <c r="I29" s="21" t="s">
        <v>14</v>
      </c>
      <c r="J29" s="27">
        <v>2</v>
      </c>
      <c r="K29" s="34"/>
      <c r="L29" s="35" t="s">
        <v>38</v>
      </c>
      <c r="M29" s="1"/>
      <c r="N29" s="8">
        <f t="shared" si="0"/>
        <v>168</v>
      </c>
      <c r="O29" s="9">
        <f t="shared" si="0"/>
        <v>4000</v>
      </c>
    </row>
    <row r="30" spans="2:15" ht="32.1" hidden="1" customHeight="1" x14ac:dyDescent="0.15">
      <c r="B30" s="160" t="s">
        <v>40</v>
      </c>
      <c r="C30" s="161"/>
      <c r="D30" s="16">
        <v>152</v>
      </c>
      <c r="E30" s="17">
        <v>5000</v>
      </c>
      <c r="F30" s="22">
        <v>1.1000000000000001</v>
      </c>
      <c r="G30" s="32"/>
      <c r="H30" s="20" t="s">
        <v>22</v>
      </c>
      <c r="I30" s="20" t="s">
        <v>14</v>
      </c>
      <c r="J30" s="22">
        <v>1.6</v>
      </c>
      <c r="K30" s="32"/>
      <c r="L30" s="36" t="s">
        <v>38</v>
      </c>
      <c r="M30" s="1"/>
      <c r="N30" s="8">
        <f t="shared" si="0"/>
        <v>152</v>
      </c>
      <c r="O30" s="9">
        <f t="shared" si="0"/>
        <v>5000</v>
      </c>
    </row>
    <row r="31" spans="2:15" ht="32.1" hidden="1" customHeight="1" x14ac:dyDescent="0.15">
      <c r="B31" s="160" t="s">
        <v>41</v>
      </c>
      <c r="C31" s="161"/>
      <c r="D31" s="16">
        <v>103</v>
      </c>
      <c r="E31" s="17">
        <v>5000</v>
      </c>
      <c r="F31" s="18">
        <v>1</v>
      </c>
      <c r="G31" s="19"/>
      <c r="H31" s="20" t="s">
        <v>22</v>
      </c>
      <c r="I31" s="20" t="s">
        <v>14</v>
      </c>
      <c r="J31" s="22">
        <v>1.3</v>
      </c>
      <c r="K31" s="19"/>
      <c r="L31" s="37" t="s">
        <v>42</v>
      </c>
      <c r="M31" s="1"/>
      <c r="N31" s="8">
        <f t="shared" si="0"/>
        <v>103</v>
      </c>
      <c r="O31" s="9">
        <f t="shared" si="0"/>
        <v>5000</v>
      </c>
    </row>
    <row r="32" spans="2:15" ht="32.1" hidden="1" customHeight="1" x14ac:dyDescent="0.15">
      <c r="B32" s="160" t="s">
        <v>43</v>
      </c>
      <c r="C32" s="161"/>
      <c r="D32" s="38">
        <v>190</v>
      </c>
      <c r="E32" s="39">
        <v>5084.8999999999996</v>
      </c>
      <c r="F32" s="40">
        <v>0.4</v>
      </c>
      <c r="G32" s="41"/>
      <c r="H32" s="20" t="s">
        <v>22</v>
      </c>
      <c r="I32" s="20" t="s">
        <v>14</v>
      </c>
      <c r="J32" s="40">
        <v>0.7</v>
      </c>
      <c r="K32" s="41"/>
      <c r="L32" s="42" t="s">
        <v>44</v>
      </c>
      <c r="M32" s="1"/>
      <c r="N32" s="8">
        <f t="shared" si="0"/>
        <v>190</v>
      </c>
      <c r="O32" s="9">
        <f t="shared" si="0"/>
        <v>5084.8999999999996</v>
      </c>
    </row>
    <row r="33" spans="2:15" ht="32.1" hidden="1" customHeight="1" x14ac:dyDescent="0.15">
      <c r="B33" s="160" t="s">
        <v>45</v>
      </c>
      <c r="C33" s="161"/>
      <c r="D33" s="38">
        <v>175</v>
      </c>
      <c r="E33" s="39">
        <v>5998.3</v>
      </c>
      <c r="F33" s="40">
        <v>1.1000000000000001</v>
      </c>
      <c r="G33" s="41"/>
      <c r="H33" s="43" t="s">
        <v>46</v>
      </c>
      <c r="I33" s="43" t="s">
        <v>47</v>
      </c>
      <c r="J33" s="40">
        <v>1.4</v>
      </c>
      <c r="K33" s="41"/>
      <c r="L33" s="42" t="s">
        <v>48</v>
      </c>
      <c r="M33" s="1"/>
      <c r="N33" s="8">
        <f t="shared" si="0"/>
        <v>175</v>
      </c>
      <c r="O33" s="9">
        <f t="shared" si="0"/>
        <v>5998.3</v>
      </c>
    </row>
    <row r="34" spans="2:15" ht="32.1" hidden="1" customHeight="1" x14ac:dyDescent="0.15">
      <c r="B34" s="160" t="s">
        <v>49</v>
      </c>
      <c r="C34" s="161"/>
      <c r="D34" s="16">
        <v>167</v>
      </c>
      <c r="E34" s="17">
        <v>5787.9</v>
      </c>
      <c r="F34" s="18">
        <v>1.2</v>
      </c>
      <c r="G34" s="19"/>
      <c r="H34" s="20" t="s">
        <v>46</v>
      </c>
      <c r="I34" s="20" t="s">
        <v>47</v>
      </c>
      <c r="J34" s="22">
        <v>1.5</v>
      </c>
      <c r="K34" s="19"/>
      <c r="L34" s="44" t="s">
        <v>50</v>
      </c>
      <c r="M34" s="1"/>
      <c r="N34" s="8">
        <f t="shared" si="0"/>
        <v>167</v>
      </c>
      <c r="O34" s="9">
        <f t="shared" si="0"/>
        <v>5787.9</v>
      </c>
    </row>
    <row r="35" spans="2:15" ht="32.1" hidden="1" customHeight="1" x14ac:dyDescent="0.15">
      <c r="B35" s="162" t="s">
        <v>51</v>
      </c>
      <c r="C35" s="163"/>
      <c r="D35" s="45">
        <v>153</v>
      </c>
      <c r="E35" s="46">
        <v>6000</v>
      </c>
      <c r="F35" s="47">
        <v>1.3</v>
      </c>
      <c r="G35" s="48"/>
      <c r="H35" s="49" t="s">
        <v>46</v>
      </c>
      <c r="I35" s="49" t="s">
        <v>47</v>
      </c>
      <c r="J35" s="47">
        <v>1.6</v>
      </c>
      <c r="K35" s="48"/>
      <c r="L35" s="50" t="s">
        <v>52</v>
      </c>
      <c r="M35" s="5"/>
      <c r="N35" s="8">
        <f t="shared" si="0"/>
        <v>153</v>
      </c>
      <c r="O35" s="9">
        <f t="shared" si="0"/>
        <v>6000</v>
      </c>
    </row>
    <row r="36" spans="2:15" ht="32.1" hidden="1" customHeight="1" x14ac:dyDescent="0.15">
      <c r="B36" s="160" t="s">
        <v>53</v>
      </c>
      <c r="C36" s="161"/>
      <c r="D36" s="51">
        <v>155</v>
      </c>
      <c r="E36" s="52">
        <v>6000</v>
      </c>
      <c r="F36" s="40">
        <v>1.4</v>
      </c>
      <c r="G36" s="41"/>
      <c r="H36" s="43" t="s">
        <v>46</v>
      </c>
      <c r="I36" s="43" t="s">
        <v>47</v>
      </c>
      <c r="J36" s="40">
        <v>1.7</v>
      </c>
      <c r="K36" s="41"/>
      <c r="L36" s="42" t="s">
        <v>52</v>
      </c>
      <c r="M36" s="1"/>
      <c r="N36" s="8">
        <f t="shared" si="0"/>
        <v>155</v>
      </c>
      <c r="O36" s="9">
        <f t="shared" si="0"/>
        <v>6000</v>
      </c>
    </row>
    <row r="37" spans="2:15" ht="42" hidden="1" customHeight="1" x14ac:dyDescent="0.15">
      <c r="B37" s="189" t="s">
        <v>54</v>
      </c>
      <c r="C37" s="190"/>
      <c r="D37" s="51">
        <v>163</v>
      </c>
      <c r="E37" s="109">
        <v>6000</v>
      </c>
      <c r="F37" s="53">
        <v>1.1000000000000001</v>
      </c>
      <c r="G37" s="54"/>
      <c r="H37" s="108" t="s">
        <v>46</v>
      </c>
      <c r="I37" s="108" t="s">
        <v>47</v>
      </c>
      <c r="J37" s="40">
        <v>1.4</v>
      </c>
      <c r="K37" s="54"/>
      <c r="L37" s="107" t="s">
        <v>52</v>
      </c>
      <c r="M37" s="1"/>
      <c r="N37" s="8">
        <f>+D37</f>
        <v>163</v>
      </c>
      <c r="O37" s="9">
        <f>+E37</f>
        <v>6000</v>
      </c>
    </row>
    <row r="38" spans="2:15" ht="42" customHeight="1" x14ac:dyDescent="0.15">
      <c r="B38" s="162" t="s">
        <v>93</v>
      </c>
      <c r="C38" s="163"/>
      <c r="D38" s="51">
        <f>SUM(D10:D37)</f>
        <v>3858</v>
      </c>
      <c r="E38" s="106">
        <f>SUM(E10:E37)</f>
        <v>93943.9</v>
      </c>
      <c r="F38" s="143"/>
      <c r="G38" s="41"/>
      <c r="H38" s="144"/>
      <c r="I38" s="144"/>
      <c r="J38" s="143"/>
      <c r="K38" s="41"/>
      <c r="L38" s="107"/>
      <c r="M38" s="1"/>
      <c r="N38" s="8"/>
      <c r="O38" s="9"/>
    </row>
    <row r="39" spans="2:15" ht="42" customHeight="1" x14ac:dyDescent="0.15">
      <c r="B39" s="189" t="s">
        <v>55</v>
      </c>
      <c r="C39" s="190"/>
      <c r="D39" s="63">
        <v>138</v>
      </c>
      <c r="E39" s="110">
        <v>6300</v>
      </c>
      <c r="F39" s="65">
        <v>1.1000000000000001</v>
      </c>
      <c r="G39" s="66"/>
      <c r="H39" s="22" t="s">
        <v>46</v>
      </c>
      <c r="I39" s="22" t="s">
        <v>47</v>
      </c>
      <c r="J39" s="18">
        <v>1.4</v>
      </c>
      <c r="K39" s="66"/>
      <c r="L39" s="111" t="s">
        <v>56</v>
      </c>
      <c r="M39" s="1"/>
      <c r="N39" s="8">
        <f t="shared" si="0"/>
        <v>138</v>
      </c>
      <c r="O39" s="9">
        <f t="shared" si="0"/>
        <v>6300</v>
      </c>
    </row>
    <row r="40" spans="2:15" ht="42" customHeight="1" x14ac:dyDescent="0.15">
      <c r="B40" s="196" t="s">
        <v>57</v>
      </c>
      <c r="C40" s="197"/>
      <c r="D40" s="56">
        <v>132</v>
      </c>
      <c r="E40" s="112">
        <v>6000</v>
      </c>
      <c r="F40" s="57">
        <v>1.1000000000000001</v>
      </c>
      <c r="G40" s="58"/>
      <c r="H40" s="113" t="s">
        <v>46</v>
      </c>
      <c r="I40" s="113" t="s">
        <v>47</v>
      </c>
      <c r="J40" s="47">
        <v>1.4</v>
      </c>
      <c r="K40" s="58"/>
      <c r="L40" s="114" t="s">
        <v>52</v>
      </c>
      <c r="M40" s="1"/>
      <c r="N40" s="8">
        <f t="shared" si="0"/>
        <v>132</v>
      </c>
      <c r="O40" s="9">
        <f t="shared" si="0"/>
        <v>6000</v>
      </c>
    </row>
    <row r="41" spans="2:15" ht="42" customHeight="1" x14ac:dyDescent="0.15">
      <c r="B41" s="189" t="s">
        <v>58</v>
      </c>
      <c r="C41" s="190"/>
      <c r="D41" s="60">
        <v>101</v>
      </c>
      <c r="E41" s="109">
        <v>6000</v>
      </c>
      <c r="F41" s="53">
        <v>1</v>
      </c>
      <c r="G41" s="54"/>
      <c r="H41" s="108" t="s">
        <v>46</v>
      </c>
      <c r="I41" s="108" t="s">
        <v>47</v>
      </c>
      <c r="J41" s="40">
        <v>1.3</v>
      </c>
      <c r="K41" s="54"/>
      <c r="L41" s="107" t="s">
        <v>52</v>
      </c>
      <c r="M41" s="1"/>
      <c r="N41" s="8">
        <f t="shared" si="0"/>
        <v>101</v>
      </c>
      <c r="O41" s="9">
        <f t="shared" si="0"/>
        <v>6000</v>
      </c>
    </row>
    <row r="42" spans="2:15" ht="42" customHeight="1" x14ac:dyDescent="0.15">
      <c r="B42" s="189" t="s">
        <v>59</v>
      </c>
      <c r="C42" s="190"/>
      <c r="D42" s="60">
        <v>100</v>
      </c>
      <c r="E42" s="109">
        <v>6000</v>
      </c>
      <c r="F42" s="61">
        <v>0.7</v>
      </c>
      <c r="G42" s="54"/>
      <c r="H42" s="108" t="s">
        <v>46</v>
      </c>
      <c r="I42" s="108" t="s">
        <v>47</v>
      </c>
      <c r="J42" s="62">
        <v>1</v>
      </c>
      <c r="K42" s="54"/>
      <c r="L42" s="107" t="s">
        <v>52</v>
      </c>
      <c r="M42" s="1"/>
      <c r="N42" s="8">
        <f t="shared" si="0"/>
        <v>100</v>
      </c>
      <c r="O42" s="9">
        <f t="shared" si="0"/>
        <v>6000</v>
      </c>
    </row>
    <row r="43" spans="2:15" ht="42" customHeight="1" x14ac:dyDescent="0.15">
      <c r="B43" s="189" t="s">
        <v>60</v>
      </c>
      <c r="C43" s="190"/>
      <c r="D43" s="63">
        <v>66</v>
      </c>
      <c r="E43" s="110">
        <v>3931.6</v>
      </c>
      <c r="F43" s="65">
        <v>0.5</v>
      </c>
      <c r="G43" s="66"/>
      <c r="H43" s="22" t="s">
        <v>46</v>
      </c>
      <c r="I43" s="22" t="s">
        <v>47</v>
      </c>
      <c r="J43" s="67">
        <v>0.8</v>
      </c>
      <c r="K43" s="66"/>
      <c r="L43" s="111" t="s">
        <v>52</v>
      </c>
      <c r="M43" s="1"/>
      <c r="N43" s="8">
        <f t="shared" si="0"/>
        <v>66</v>
      </c>
      <c r="O43" s="9">
        <f t="shared" si="0"/>
        <v>3931.6</v>
      </c>
    </row>
    <row r="44" spans="2:15" ht="42" customHeight="1" x14ac:dyDescent="0.15">
      <c r="B44" s="191" t="s">
        <v>61</v>
      </c>
      <c r="C44" s="115" t="s">
        <v>62</v>
      </c>
      <c r="D44" s="60">
        <v>51</v>
      </c>
      <c r="E44" s="109">
        <v>2928.2</v>
      </c>
      <c r="F44" s="61">
        <v>0.4</v>
      </c>
      <c r="G44" s="54"/>
      <c r="H44" s="116" t="s">
        <v>63</v>
      </c>
      <c r="I44" s="116" t="s">
        <v>64</v>
      </c>
      <c r="J44" s="40">
        <v>0.7</v>
      </c>
      <c r="K44" s="54"/>
      <c r="L44" s="107" t="s">
        <v>52</v>
      </c>
      <c r="M44" s="1"/>
      <c r="N44" s="8">
        <f t="shared" si="0"/>
        <v>51</v>
      </c>
      <c r="O44" s="9">
        <f t="shared" si="0"/>
        <v>2928.2</v>
      </c>
    </row>
    <row r="45" spans="2:15" ht="42" customHeight="1" x14ac:dyDescent="0.15">
      <c r="B45" s="192"/>
      <c r="C45" s="115" t="s">
        <v>65</v>
      </c>
      <c r="D45" s="60">
        <v>57</v>
      </c>
      <c r="E45" s="109">
        <v>2764.8</v>
      </c>
      <c r="F45" s="61">
        <v>0.4</v>
      </c>
      <c r="G45" s="54"/>
      <c r="H45" s="116" t="s">
        <v>63</v>
      </c>
      <c r="I45" s="116" t="s">
        <v>64</v>
      </c>
      <c r="J45" s="40">
        <v>0.7</v>
      </c>
      <c r="K45" s="54"/>
      <c r="L45" s="107" t="s">
        <v>52</v>
      </c>
      <c r="M45" s="1"/>
      <c r="N45" s="8">
        <f t="shared" si="0"/>
        <v>57</v>
      </c>
      <c r="O45" s="9">
        <f t="shared" si="0"/>
        <v>2764.8</v>
      </c>
    </row>
    <row r="46" spans="2:15" ht="42" customHeight="1" x14ac:dyDescent="0.15">
      <c r="B46" s="193"/>
      <c r="C46" s="117" t="s">
        <v>66</v>
      </c>
      <c r="D46" s="63">
        <f>+D44+D45</f>
        <v>108</v>
      </c>
      <c r="E46" s="110">
        <f>+E44+E45</f>
        <v>5693</v>
      </c>
      <c r="F46" s="145"/>
      <c r="G46" s="66"/>
      <c r="H46" s="148"/>
      <c r="I46" s="148"/>
      <c r="J46" s="147"/>
      <c r="K46" s="66"/>
      <c r="L46" s="111"/>
      <c r="M46" s="1"/>
      <c r="N46" s="8"/>
      <c r="O46" s="9"/>
    </row>
    <row r="47" spans="2:15" ht="42" customHeight="1" x14ac:dyDescent="0.15">
      <c r="B47" s="192" t="s">
        <v>67</v>
      </c>
      <c r="C47" s="118" t="s">
        <v>62</v>
      </c>
      <c r="D47" s="56">
        <v>66</v>
      </c>
      <c r="E47" s="112">
        <v>3172.2</v>
      </c>
      <c r="F47" s="71">
        <v>0.4</v>
      </c>
      <c r="G47" s="72"/>
      <c r="H47" s="119" t="s">
        <v>63</v>
      </c>
      <c r="I47" s="119" t="s">
        <v>64</v>
      </c>
      <c r="J47" s="47">
        <v>0.7</v>
      </c>
      <c r="K47" s="72"/>
      <c r="L47" s="120" t="s">
        <v>52</v>
      </c>
      <c r="M47" s="1"/>
      <c r="N47" s="8">
        <f t="shared" si="0"/>
        <v>66</v>
      </c>
      <c r="O47" s="9">
        <f t="shared" si="0"/>
        <v>3172.2</v>
      </c>
    </row>
    <row r="48" spans="2:15" ht="42" customHeight="1" x14ac:dyDescent="0.15">
      <c r="B48" s="192"/>
      <c r="C48" s="117" t="s">
        <v>65</v>
      </c>
      <c r="D48" s="63">
        <v>50</v>
      </c>
      <c r="E48" s="110">
        <v>2824.4</v>
      </c>
      <c r="F48" s="61">
        <v>0.3</v>
      </c>
      <c r="G48" s="61">
        <v>0.5</v>
      </c>
      <c r="H48" s="129" t="s">
        <v>68</v>
      </c>
      <c r="I48" s="130" t="s">
        <v>69</v>
      </c>
      <c r="J48" s="61">
        <v>0.5</v>
      </c>
      <c r="K48" s="61">
        <v>0.8</v>
      </c>
      <c r="L48" s="141" t="s">
        <v>70</v>
      </c>
      <c r="M48" s="1"/>
      <c r="N48" s="8">
        <f t="shared" si="0"/>
        <v>50</v>
      </c>
      <c r="O48" s="9">
        <f t="shared" si="0"/>
        <v>2824.4</v>
      </c>
    </row>
    <row r="49" spans="2:15" ht="42" customHeight="1" x14ac:dyDescent="0.15">
      <c r="B49" s="193"/>
      <c r="C49" s="115" t="s">
        <v>66</v>
      </c>
      <c r="D49" s="60">
        <f>+D47+D48</f>
        <v>116</v>
      </c>
      <c r="E49" s="109">
        <f>+E47+E48</f>
        <v>5996.6</v>
      </c>
      <c r="F49" s="95"/>
      <c r="G49" s="95"/>
      <c r="H49" s="131"/>
      <c r="I49" s="132"/>
      <c r="J49" s="95"/>
      <c r="K49" s="95"/>
      <c r="L49" s="111"/>
      <c r="M49" s="1"/>
      <c r="N49" s="8"/>
      <c r="O49" s="9"/>
    </row>
    <row r="50" spans="2:15" ht="42" customHeight="1" x14ac:dyDescent="0.15">
      <c r="B50" s="191" t="s">
        <v>71</v>
      </c>
      <c r="C50" s="121" t="s">
        <v>62</v>
      </c>
      <c r="D50" s="63">
        <v>73</v>
      </c>
      <c r="E50" s="110">
        <v>3843.7</v>
      </c>
      <c r="F50" s="77">
        <v>0.3</v>
      </c>
      <c r="G50" s="65">
        <v>0.5</v>
      </c>
      <c r="H50" s="129" t="s">
        <v>68</v>
      </c>
      <c r="I50" s="130" t="s">
        <v>69</v>
      </c>
      <c r="J50" s="77">
        <v>0.6</v>
      </c>
      <c r="K50" s="65">
        <v>0.8</v>
      </c>
      <c r="L50" s="111" t="s">
        <v>52</v>
      </c>
      <c r="M50" s="1"/>
      <c r="N50" s="8">
        <f t="shared" si="0"/>
        <v>73</v>
      </c>
      <c r="O50" s="9">
        <f t="shared" si="0"/>
        <v>3843.7</v>
      </c>
    </row>
    <row r="51" spans="2:15" ht="42" customHeight="1" x14ac:dyDescent="0.15">
      <c r="B51" s="192"/>
      <c r="C51" s="122" t="s">
        <v>65</v>
      </c>
      <c r="D51" s="79">
        <v>37</v>
      </c>
      <c r="E51" s="123">
        <v>2409.6</v>
      </c>
      <c r="F51" s="81">
        <v>0.3</v>
      </c>
      <c r="G51" s="81">
        <v>0.3</v>
      </c>
      <c r="H51" s="129" t="s">
        <v>68</v>
      </c>
      <c r="I51" s="130" t="s">
        <v>69</v>
      </c>
      <c r="J51" s="81">
        <v>0.1</v>
      </c>
      <c r="K51" s="81">
        <v>0.2</v>
      </c>
      <c r="L51" s="111" t="s">
        <v>72</v>
      </c>
      <c r="M51" s="1"/>
      <c r="N51" s="8">
        <f t="shared" si="0"/>
        <v>37</v>
      </c>
      <c r="O51" s="9">
        <f t="shared" si="0"/>
        <v>2409.6</v>
      </c>
    </row>
    <row r="52" spans="2:15" ht="42" customHeight="1" x14ac:dyDescent="0.15">
      <c r="B52" s="193"/>
      <c r="C52" s="115" t="s">
        <v>66</v>
      </c>
      <c r="D52" s="82">
        <f>+D50+D51</f>
        <v>110</v>
      </c>
      <c r="E52" s="110">
        <f>+E50+E51</f>
        <v>6253.2999999999993</v>
      </c>
      <c r="F52" s="98"/>
      <c r="G52" s="98"/>
      <c r="H52" s="131"/>
      <c r="I52" s="131"/>
      <c r="J52" s="99"/>
      <c r="K52" s="99"/>
      <c r="L52" s="111"/>
      <c r="M52" s="1"/>
      <c r="N52" s="8"/>
      <c r="O52" s="9"/>
    </row>
    <row r="53" spans="2:15" ht="42" customHeight="1" x14ac:dyDescent="0.15">
      <c r="B53" s="191" t="s">
        <v>73</v>
      </c>
      <c r="C53" s="121" t="s">
        <v>62</v>
      </c>
      <c r="D53" s="79">
        <v>80</v>
      </c>
      <c r="E53" s="123">
        <v>3107</v>
      </c>
      <c r="F53" s="81">
        <v>0.3</v>
      </c>
      <c r="G53" s="81">
        <v>0.3</v>
      </c>
      <c r="H53" s="133" t="s">
        <v>68</v>
      </c>
      <c r="I53" s="134" t="s">
        <v>69</v>
      </c>
      <c r="J53" s="81">
        <v>0.1</v>
      </c>
      <c r="K53" s="81">
        <v>0.1</v>
      </c>
      <c r="L53" s="111" t="s">
        <v>72</v>
      </c>
      <c r="M53" s="1"/>
      <c r="N53" s="8">
        <f t="shared" si="0"/>
        <v>80</v>
      </c>
      <c r="O53" s="9">
        <f t="shared" si="0"/>
        <v>3107</v>
      </c>
    </row>
    <row r="54" spans="2:15" ht="42" customHeight="1" x14ac:dyDescent="0.15">
      <c r="B54" s="192"/>
      <c r="C54" s="122" t="s">
        <v>65</v>
      </c>
      <c r="D54" s="79">
        <v>33</v>
      </c>
      <c r="E54" s="123">
        <v>2262.6</v>
      </c>
      <c r="F54" s="81">
        <v>0.2</v>
      </c>
      <c r="G54" s="81">
        <v>0.3</v>
      </c>
      <c r="H54" s="129" t="s">
        <v>68</v>
      </c>
      <c r="I54" s="130" t="s">
        <v>69</v>
      </c>
      <c r="J54" s="81">
        <v>0.2</v>
      </c>
      <c r="K54" s="81">
        <v>0.3</v>
      </c>
      <c r="L54" s="141" t="s">
        <v>74</v>
      </c>
      <c r="M54" s="1"/>
      <c r="N54" s="8">
        <f t="shared" si="0"/>
        <v>33</v>
      </c>
      <c r="O54" s="9">
        <f t="shared" si="0"/>
        <v>2262.6</v>
      </c>
    </row>
    <row r="55" spans="2:15" ht="42" customHeight="1" x14ac:dyDescent="0.15">
      <c r="B55" s="193"/>
      <c r="C55" s="115" t="s">
        <v>66</v>
      </c>
      <c r="D55" s="82">
        <f>+D53+D54</f>
        <v>113</v>
      </c>
      <c r="E55" s="110">
        <f>+E53+E54</f>
        <v>5369.6</v>
      </c>
      <c r="F55" s="99"/>
      <c r="G55" s="99"/>
      <c r="H55" s="131"/>
      <c r="I55" s="132"/>
      <c r="J55" s="99"/>
      <c r="K55" s="99"/>
      <c r="L55" s="111"/>
      <c r="M55" s="1"/>
      <c r="N55" s="8"/>
      <c r="O55" s="9"/>
    </row>
    <row r="56" spans="2:15" ht="42" customHeight="1" x14ac:dyDescent="0.15">
      <c r="B56" s="191" t="s">
        <v>75</v>
      </c>
      <c r="C56" s="121" t="s">
        <v>62</v>
      </c>
      <c r="D56" s="63">
        <v>76</v>
      </c>
      <c r="E56" s="110">
        <v>4112.6000000000004</v>
      </c>
      <c r="F56" s="77">
        <v>0.1</v>
      </c>
      <c r="G56" s="77">
        <v>0.3</v>
      </c>
      <c r="H56" s="129" t="s">
        <v>68</v>
      </c>
      <c r="I56" s="130" t="s">
        <v>69</v>
      </c>
      <c r="J56" s="77">
        <v>0.1</v>
      </c>
      <c r="K56" s="77">
        <v>0.3</v>
      </c>
      <c r="L56" s="111" t="s">
        <v>94</v>
      </c>
      <c r="M56" s="1"/>
      <c r="N56" s="8">
        <f t="shared" si="0"/>
        <v>76</v>
      </c>
      <c r="O56" s="9">
        <f t="shared" si="0"/>
        <v>4112.6000000000004</v>
      </c>
    </row>
    <row r="57" spans="2:15" ht="42" customHeight="1" x14ac:dyDescent="0.15">
      <c r="B57" s="192"/>
      <c r="C57" s="121" t="s">
        <v>65</v>
      </c>
      <c r="D57" s="63">
        <v>41</v>
      </c>
      <c r="E57" s="110">
        <v>2052.1</v>
      </c>
      <c r="F57" s="77">
        <v>0.2</v>
      </c>
      <c r="G57" s="77">
        <v>0.3</v>
      </c>
      <c r="H57" s="129" t="s">
        <v>68</v>
      </c>
      <c r="I57" s="135" t="s">
        <v>69</v>
      </c>
      <c r="J57" s="77">
        <v>0.2</v>
      </c>
      <c r="K57" s="65">
        <v>0.3</v>
      </c>
      <c r="L57" s="107" t="s">
        <v>94</v>
      </c>
      <c r="M57" s="1"/>
      <c r="N57" s="8">
        <f t="shared" si="0"/>
        <v>41</v>
      </c>
      <c r="O57" s="9">
        <f t="shared" si="0"/>
        <v>2052.1</v>
      </c>
    </row>
    <row r="58" spans="2:15" ht="42" customHeight="1" x14ac:dyDescent="0.15">
      <c r="B58" s="193"/>
      <c r="C58" s="122" t="s">
        <v>66</v>
      </c>
      <c r="D58" s="79">
        <f>+D56+D57</f>
        <v>117</v>
      </c>
      <c r="E58" s="123">
        <f>+E56+E57</f>
        <v>6164.7000000000007</v>
      </c>
      <c r="F58" s="99"/>
      <c r="G58" s="99"/>
      <c r="H58" s="136"/>
      <c r="I58" s="137"/>
      <c r="J58" s="99"/>
      <c r="K58" s="99"/>
      <c r="L58" s="111"/>
      <c r="M58" s="1"/>
      <c r="N58" s="8"/>
      <c r="O58" s="9"/>
    </row>
    <row r="59" spans="2:15" ht="42" customHeight="1" x14ac:dyDescent="0.15">
      <c r="B59" s="191" t="s">
        <v>76</v>
      </c>
      <c r="C59" s="121" t="s">
        <v>62</v>
      </c>
      <c r="D59" s="63">
        <v>80</v>
      </c>
      <c r="E59" s="110">
        <v>3818.5</v>
      </c>
      <c r="F59" s="77">
        <v>0.1</v>
      </c>
      <c r="G59" s="77">
        <v>0.3</v>
      </c>
      <c r="H59" s="129" t="s">
        <v>68</v>
      </c>
      <c r="I59" s="129" t="s">
        <v>69</v>
      </c>
      <c r="J59" s="77">
        <v>0.1</v>
      </c>
      <c r="K59" s="77">
        <v>0.3</v>
      </c>
      <c r="L59" s="111" t="s">
        <v>94</v>
      </c>
      <c r="M59" s="1"/>
      <c r="N59" s="8">
        <f t="shared" si="0"/>
        <v>80</v>
      </c>
      <c r="O59" s="9">
        <f t="shared" si="0"/>
        <v>3818.5</v>
      </c>
    </row>
    <row r="60" spans="2:15" ht="42" customHeight="1" x14ac:dyDescent="0.15">
      <c r="B60" s="192"/>
      <c r="C60" s="121" t="s">
        <v>65</v>
      </c>
      <c r="D60" s="63">
        <v>40</v>
      </c>
      <c r="E60" s="110">
        <v>1993.3</v>
      </c>
      <c r="F60" s="86">
        <v>0.04</v>
      </c>
      <c r="G60" s="77">
        <v>0.2</v>
      </c>
      <c r="H60" s="133" t="s">
        <v>68</v>
      </c>
      <c r="I60" s="129" t="s">
        <v>69</v>
      </c>
      <c r="J60" s="86">
        <v>0.04</v>
      </c>
      <c r="K60" s="65">
        <v>0.2</v>
      </c>
      <c r="L60" s="107" t="s">
        <v>94</v>
      </c>
      <c r="M60" s="1"/>
      <c r="N60" s="8">
        <f t="shared" si="0"/>
        <v>40</v>
      </c>
      <c r="O60" s="9">
        <f t="shared" si="0"/>
        <v>1993.3</v>
      </c>
    </row>
    <row r="61" spans="2:15" ht="42" customHeight="1" x14ac:dyDescent="0.15">
      <c r="B61" s="193"/>
      <c r="C61" s="122" t="s">
        <v>66</v>
      </c>
      <c r="D61" s="79">
        <f>+D59+D60</f>
        <v>120</v>
      </c>
      <c r="E61" s="123">
        <f>+E59+E60</f>
        <v>5811.8</v>
      </c>
      <c r="F61" s="99"/>
      <c r="G61" s="99"/>
      <c r="H61" s="136"/>
      <c r="I61" s="137"/>
      <c r="J61" s="99"/>
      <c r="K61" s="99"/>
      <c r="L61" s="111"/>
      <c r="M61" s="1"/>
      <c r="N61" s="8"/>
      <c r="O61" s="9"/>
    </row>
    <row r="62" spans="2:15" ht="42" customHeight="1" x14ac:dyDescent="0.15">
      <c r="B62" s="192" t="s">
        <v>77</v>
      </c>
      <c r="C62" s="124" t="s">
        <v>62</v>
      </c>
      <c r="D62" s="79">
        <v>132</v>
      </c>
      <c r="E62" s="123">
        <v>3339.4</v>
      </c>
      <c r="F62" s="92">
        <v>0.06</v>
      </c>
      <c r="G62" s="81">
        <v>0.2</v>
      </c>
      <c r="H62" s="133" t="s">
        <v>68</v>
      </c>
      <c r="I62" s="133" t="s">
        <v>69</v>
      </c>
      <c r="J62" s="92">
        <v>0.06</v>
      </c>
      <c r="K62" s="81">
        <v>0.2</v>
      </c>
      <c r="L62" s="114" t="s">
        <v>78</v>
      </c>
      <c r="M62" s="1"/>
      <c r="N62" s="8">
        <f t="shared" si="0"/>
        <v>132</v>
      </c>
      <c r="O62" s="9">
        <f t="shared" si="0"/>
        <v>3339.4</v>
      </c>
    </row>
    <row r="63" spans="2:15" ht="42" customHeight="1" x14ac:dyDescent="0.15">
      <c r="B63" s="192"/>
      <c r="C63" s="121" t="s">
        <v>65</v>
      </c>
      <c r="D63" s="63">
        <v>45</v>
      </c>
      <c r="E63" s="110">
        <v>2652.1</v>
      </c>
      <c r="F63" s="86">
        <v>0.03</v>
      </c>
      <c r="G63" s="77">
        <v>0.1</v>
      </c>
      <c r="H63" s="133" t="s">
        <v>68</v>
      </c>
      <c r="I63" s="129" t="s">
        <v>69</v>
      </c>
      <c r="J63" s="86">
        <v>0.03</v>
      </c>
      <c r="K63" s="65">
        <v>0.1</v>
      </c>
      <c r="L63" s="107" t="s">
        <v>79</v>
      </c>
      <c r="M63" s="1"/>
      <c r="N63" s="8">
        <f t="shared" si="0"/>
        <v>45</v>
      </c>
      <c r="O63" s="9">
        <f t="shared" si="0"/>
        <v>2652.1</v>
      </c>
    </row>
    <row r="64" spans="2:15" ht="42" customHeight="1" x14ac:dyDescent="0.15">
      <c r="B64" s="193"/>
      <c r="C64" s="122" t="s">
        <v>66</v>
      </c>
      <c r="D64" s="79">
        <f>+D62+D63</f>
        <v>177</v>
      </c>
      <c r="E64" s="123">
        <f>+E62+E63</f>
        <v>5991.5</v>
      </c>
      <c r="F64" s="99"/>
      <c r="G64" s="99"/>
      <c r="H64" s="136"/>
      <c r="I64" s="137"/>
      <c r="J64" s="99"/>
      <c r="K64" s="99"/>
      <c r="L64" s="111"/>
      <c r="M64" s="1"/>
      <c r="N64" s="8"/>
      <c r="O64" s="9"/>
    </row>
    <row r="65" spans="2:15" ht="42" customHeight="1" x14ac:dyDescent="0.15">
      <c r="B65" s="191" t="s">
        <v>80</v>
      </c>
      <c r="C65" s="124" t="s">
        <v>62</v>
      </c>
      <c r="D65" s="79">
        <v>88</v>
      </c>
      <c r="E65" s="123">
        <v>4204.3999999999996</v>
      </c>
      <c r="F65" s="91">
        <v>0.08</v>
      </c>
      <c r="G65" s="81">
        <v>0.2</v>
      </c>
      <c r="H65" s="133" t="s">
        <v>68</v>
      </c>
      <c r="I65" s="133" t="s">
        <v>69</v>
      </c>
      <c r="J65" s="92">
        <v>0.08</v>
      </c>
      <c r="K65" s="81">
        <v>0.2</v>
      </c>
      <c r="L65" s="114" t="s">
        <v>81</v>
      </c>
      <c r="M65" s="1"/>
      <c r="N65" s="8">
        <f t="shared" ref="N65:O66" si="1">+D65</f>
        <v>88</v>
      </c>
      <c r="O65" s="9">
        <f t="shared" si="1"/>
        <v>4204.3999999999996</v>
      </c>
    </row>
    <row r="66" spans="2:15" ht="42" customHeight="1" x14ac:dyDescent="0.15">
      <c r="B66" s="192"/>
      <c r="C66" s="121" t="s">
        <v>65</v>
      </c>
      <c r="D66" s="63">
        <v>39</v>
      </c>
      <c r="E66" s="110">
        <v>1787.7</v>
      </c>
      <c r="F66" s="81">
        <v>0.2</v>
      </c>
      <c r="G66" s="77">
        <v>0.3</v>
      </c>
      <c r="H66" s="133" t="s">
        <v>68</v>
      </c>
      <c r="I66" s="129" t="s">
        <v>69</v>
      </c>
      <c r="J66" s="81">
        <v>0.2</v>
      </c>
      <c r="K66" s="65">
        <v>0.3</v>
      </c>
      <c r="L66" s="107" t="s">
        <v>82</v>
      </c>
      <c r="M66" s="1"/>
      <c r="N66" s="8">
        <f t="shared" si="1"/>
        <v>39</v>
      </c>
      <c r="O66" s="9">
        <f t="shared" si="1"/>
        <v>1787.7</v>
      </c>
    </row>
    <row r="67" spans="2:15" ht="42" customHeight="1" x14ac:dyDescent="0.15">
      <c r="B67" s="193"/>
      <c r="C67" s="121" t="s">
        <v>66</v>
      </c>
      <c r="D67" s="63">
        <f>+D65+D66</f>
        <v>127</v>
      </c>
      <c r="E67" s="110">
        <f>+E65+E66</f>
        <v>5992.0999999999995</v>
      </c>
      <c r="F67" s="98"/>
      <c r="G67" s="98"/>
      <c r="H67" s="131"/>
      <c r="I67" s="138"/>
      <c r="J67" s="98"/>
      <c r="K67" s="98"/>
      <c r="L67" s="111"/>
      <c r="M67" s="1"/>
      <c r="N67" s="8"/>
      <c r="O67" s="9"/>
    </row>
    <row r="68" spans="2:15" ht="42" customHeight="1" x14ac:dyDescent="0.15">
      <c r="B68" s="191" t="s">
        <v>84</v>
      </c>
      <c r="C68" s="121" t="s">
        <v>62</v>
      </c>
      <c r="D68" s="63">
        <v>137</v>
      </c>
      <c r="E68" s="110">
        <v>3985.9</v>
      </c>
      <c r="F68" s="77">
        <v>0.2</v>
      </c>
      <c r="G68" s="77">
        <v>0.3</v>
      </c>
      <c r="H68" s="129" t="s">
        <v>68</v>
      </c>
      <c r="I68" s="129" t="s">
        <v>69</v>
      </c>
      <c r="J68" s="77">
        <v>0.2</v>
      </c>
      <c r="K68" s="77">
        <v>0.3</v>
      </c>
      <c r="L68" s="111" t="s">
        <v>94</v>
      </c>
      <c r="M68" s="1"/>
      <c r="N68" s="8">
        <f t="shared" ref="N68:O69" si="2">+D68</f>
        <v>137</v>
      </c>
      <c r="O68" s="9">
        <f t="shared" si="2"/>
        <v>3985.9</v>
      </c>
    </row>
    <row r="69" spans="2:15" ht="42" customHeight="1" x14ac:dyDescent="0.15">
      <c r="B69" s="192"/>
      <c r="C69" s="121" t="s">
        <v>65</v>
      </c>
      <c r="D69" s="63">
        <v>50</v>
      </c>
      <c r="E69" s="110">
        <v>1799.2</v>
      </c>
      <c r="F69" s="81">
        <v>0.3</v>
      </c>
      <c r="G69" s="77">
        <v>0.3</v>
      </c>
      <c r="H69" s="133" t="s">
        <v>68</v>
      </c>
      <c r="I69" s="129" t="s">
        <v>69</v>
      </c>
      <c r="J69" s="81">
        <v>0.3</v>
      </c>
      <c r="K69" s="65">
        <v>0.5</v>
      </c>
      <c r="L69" s="111" t="s">
        <v>87</v>
      </c>
      <c r="M69" s="1"/>
      <c r="N69" s="8">
        <f t="shared" si="2"/>
        <v>50</v>
      </c>
      <c r="O69" s="9">
        <f t="shared" si="2"/>
        <v>1799.2</v>
      </c>
    </row>
    <row r="70" spans="2:15" ht="42" customHeight="1" x14ac:dyDescent="0.15">
      <c r="B70" s="193"/>
      <c r="C70" s="122" t="s">
        <v>66</v>
      </c>
      <c r="D70" s="79">
        <f>+D68+D69</f>
        <v>187</v>
      </c>
      <c r="E70" s="123">
        <f>+E68+E69</f>
        <v>5785.1</v>
      </c>
      <c r="F70" s="99"/>
      <c r="G70" s="99"/>
      <c r="H70" s="136"/>
      <c r="I70" s="137"/>
      <c r="J70" s="99"/>
      <c r="K70" s="99"/>
      <c r="L70" s="111"/>
      <c r="M70" s="1"/>
      <c r="N70" s="8"/>
      <c r="O70" s="9"/>
    </row>
    <row r="71" spans="2:15" ht="42" customHeight="1" x14ac:dyDescent="0.15">
      <c r="B71" s="191" t="s">
        <v>86</v>
      </c>
      <c r="C71" s="124" t="s">
        <v>62</v>
      </c>
      <c r="D71" s="79">
        <v>88</v>
      </c>
      <c r="E71" s="123">
        <v>3693.2</v>
      </c>
      <c r="F71" s="81">
        <v>0.3</v>
      </c>
      <c r="G71" s="81">
        <v>0.3</v>
      </c>
      <c r="H71" s="133" t="s">
        <v>68</v>
      </c>
      <c r="I71" s="133" t="s">
        <v>69</v>
      </c>
      <c r="J71" s="81">
        <v>0.4</v>
      </c>
      <c r="K71" s="81">
        <v>0.5</v>
      </c>
      <c r="L71" s="111" t="s">
        <v>89</v>
      </c>
      <c r="M71" s="1"/>
      <c r="N71" s="8">
        <f t="shared" si="0"/>
        <v>88</v>
      </c>
      <c r="O71" s="9">
        <f t="shared" si="0"/>
        <v>3693.2</v>
      </c>
    </row>
    <row r="72" spans="2:15" ht="42" customHeight="1" x14ac:dyDescent="0.15">
      <c r="B72" s="192"/>
      <c r="C72" s="121" t="s">
        <v>65</v>
      </c>
      <c r="D72" s="63">
        <v>32</v>
      </c>
      <c r="E72" s="110">
        <v>1159.4000000000001</v>
      </c>
      <c r="F72" s="81">
        <v>0.5</v>
      </c>
      <c r="G72" s="77">
        <v>0.7</v>
      </c>
      <c r="H72" s="133" t="s">
        <v>68</v>
      </c>
      <c r="I72" s="129" t="s">
        <v>69</v>
      </c>
      <c r="J72" s="81">
        <v>0.8</v>
      </c>
      <c r="K72" s="65">
        <v>1</v>
      </c>
      <c r="L72" s="107" t="s">
        <v>91</v>
      </c>
      <c r="M72" s="1"/>
      <c r="N72" s="8">
        <f t="shared" si="0"/>
        <v>32</v>
      </c>
      <c r="O72" s="9">
        <f t="shared" si="0"/>
        <v>1159.4000000000001</v>
      </c>
    </row>
    <row r="73" spans="2:15" ht="42" customHeight="1" x14ac:dyDescent="0.15">
      <c r="B73" s="193"/>
      <c r="C73" s="121" t="s">
        <v>66</v>
      </c>
      <c r="D73" s="63">
        <f>+D71+D72</f>
        <v>120</v>
      </c>
      <c r="E73" s="110">
        <f>+E71+E72</f>
        <v>4852.6000000000004</v>
      </c>
      <c r="F73" s="98"/>
      <c r="G73" s="98"/>
      <c r="H73" s="131"/>
      <c r="I73" s="138"/>
      <c r="J73" s="98"/>
      <c r="K73" s="98"/>
      <c r="L73" s="111"/>
      <c r="M73" s="1"/>
      <c r="N73" s="8"/>
      <c r="O73" s="9"/>
    </row>
    <row r="74" spans="2:15" ht="42" customHeight="1" x14ac:dyDescent="0.15">
      <c r="B74" s="192" t="s">
        <v>90</v>
      </c>
      <c r="C74" s="124" t="s">
        <v>62</v>
      </c>
      <c r="D74" s="79">
        <v>90</v>
      </c>
      <c r="E74" s="123">
        <v>3733.5</v>
      </c>
      <c r="F74" s="81">
        <v>0.3</v>
      </c>
      <c r="G74" s="81">
        <v>0.5</v>
      </c>
      <c r="H74" s="133" t="s">
        <v>68</v>
      </c>
      <c r="I74" s="133" t="s">
        <v>69</v>
      </c>
      <c r="J74" s="81">
        <v>0.6</v>
      </c>
      <c r="K74" s="81">
        <v>0.8</v>
      </c>
      <c r="L74" s="114" t="s">
        <v>52</v>
      </c>
      <c r="M74" s="1"/>
      <c r="N74" s="8">
        <f t="shared" ref="N74:N75" si="3">+D74</f>
        <v>90</v>
      </c>
      <c r="O74" s="9">
        <f t="shared" ref="O74:O75" si="4">+E74</f>
        <v>3733.5</v>
      </c>
    </row>
    <row r="75" spans="2:15" ht="42" customHeight="1" x14ac:dyDescent="0.15">
      <c r="B75" s="192"/>
      <c r="C75" s="121" t="s">
        <v>65</v>
      </c>
      <c r="D75" s="63">
        <v>30</v>
      </c>
      <c r="E75" s="110">
        <v>935.4</v>
      </c>
      <c r="F75" s="81">
        <v>0.5</v>
      </c>
      <c r="G75" s="77">
        <v>0.8</v>
      </c>
      <c r="H75" s="133" t="s">
        <v>68</v>
      </c>
      <c r="I75" s="129" t="s">
        <v>69</v>
      </c>
      <c r="J75" s="81">
        <v>0.8</v>
      </c>
      <c r="K75" s="65">
        <v>1.1000000000000001</v>
      </c>
      <c r="L75" s="107" t="s">
        <v>92</v>
      </c>
      <c r="M75" s="1"/>
      <c r="N75" s="8">
        <f t="shared" si="3"/>
        <v>30</v>
      </c>
      <c r="O75" s="9">
        <f t="shared" si="4"/>
        <v>935.4</v>
      </c>
    </row>
    <row r="76" spans="2:15" ht="42" customHeight="1" x14ac:dyDescent="0.15">
      <c r="B76" s="193"/>
      <c r="C76" s="121" t="s">
        <v>66</v>
      </c>
      <c r="D76" s="63">
        <f>+D74+D75</f>
        <v>120</v>
      </c>
      <c r="E76" s="110">
        <f>+E74+E75</f>
        <v>4668.8999999999996</v>
      </c>
      <c r="F76" s="98"/>
      <c r="G76" s="98"/>
      <c r="H76" s="131"/>
      <c r="I76" s="138"/>
      <c r="J76" s="98"/>
      <c r="K76" s="98"/>
      <c r="L76" s="111"/>
      <c r="M76" s="1"/>
      <c r="N76" s="8"/>
      <c r="O76" s="9"/>
    </row>
    <row r="77" spans="2:15" ht="42" customHeight="1" x14ac:dyDescent="0.15">
      <c r="B77" s="192" t="s">
        <v>95</v>
      </c>
      <c r="C77" s="124" t="s">
        <v>62</v>
      </c>
      <c r="D77" s="79">
        <v>104</v>
      </c>
      <c r="E77" s="123">
        <v>6364.7</v>
      </c>
      <c r="F77" s="81">
        <v>0.7</v>
      </c>
      <c r="G77" s="81">
        <v>0.9</v>
      </c>
      <c r="H77" s="133" t="s">
        <v>68</v>
      </c>
      <c r="I77" s="133" t="s">
        <v>69</v>
      </c>
      <c r="J77" s="81">
        <v>1</v>
      </c>
      <c r="K77" s="81">
        <v>1.2</v>
      </c>
      <c r="L77" s="114" t="s">
        <v>98</v>
      </c>
      <c r="M77" s="1"/>
      <c r="N77" s="8">
        <f t="shared" ref="N77:N78" si="5">+D77</f>
        <v>104</v>
      </c>
      <c r="O77" s="9">
        <f t="shared" ref="O77:O78" si="6">+E77</f>
        <v>6364.7</v>
      </c>
    </row>
    <row r="78" spans="2:15" ht="42" customHeight="1" x14ac:dyDescent="0.15">
      <c r="B78" s="192"/>
      <c r="C78" s="121" t="s">
        <v>65</v>
      </c>
      <c r="D78" s="63"/>
      <c r="E78" s="110"/>
      <c r="F78" s="81"/>
      <c r="G78" s="77"/>
      <c r="H78" s="133"/>
      <c r="I78" s="129"/>
      <c r="J78" s="81"/>
      <c r="K78" s="65"/>
      <c r="L78" s="107"/>
      <c r="M78" s="1"/>
      <c r="N78" s="8">
        <f t="shared" si="5"/>
        <v>0</v>
      </c>
      <c r="O78" s="9">
        <f t="shared" si="6"/>
        <v>0</v>
      </c>
    </row>
    <row r="79" spans="2:15" ht="42" customHeight="1" thickBot="1" x14ac:dyDescent="0.2">
      <c r="B79" s="198"/>
      <c r="C79" s="125" t="s">
        <v>66</v>
      </c>
      <c r="D79" s="88">
        <f>+D77+D78</f>
        <v>104</v>
      </c>
      <c r="E79" s="126">
        <f>+E77+E78</f>
        <v>6364.7</v>
      </c>
      <c r="F79" s="102"/>
      <c r="G79" s="102"/>
      <c r="H79" s="139"/>
      <c r="I79" s="140"/>
      <c r="J79" s="102"/>
      <c r="K79" s="102"/>
      <c r="L79" s="127"/>
      <c r="M79" s="1"/>
      <c r="N79" s="8"/>
      <c r="O79" s="9"/>
    </row>
    <row r="80" spans="2:15" ht="42" customHeight="1" thickTop="1" thickBot="1" x14ac:dyDescent="0.2">
      <c r="B80" s="194" t="s">
        <v>83</v>
      </c>
      <c r="C80" s="195"/>
      <c r="D80" s="93">
        <f>SUM(D10:D79)-D46-D49-D52-D55-D58-D61-D64-D67-D70-D73-D76-D79-D38</f>
        <v>5914</v>
      </c>
      <c r="E80" s="94">
        <f>SUM(E10:E79)-E46-E49-E52-E55-E58-E61-E64-E67-E70-E73-E76-E79-E38</f>
        <v>191119.40000000017</v>
      </c>
      <c r="F80" s="151" t="s">
        <v>96</v>
      </c>
      <c r="G80" s="152"/>
      <c r="H80" s="152"/>
      <c r="I80" s="153"/>
      <c r="J80" s="154" t="s">
        <v>99</v>
      </c>
      <c r="K80" s="152"/>
      <c r="L80" s="155"/>
      <c r="M80" s="1"/>
      <c r="N80" s="8">
        <f>SUM(N10:N79)</f>
        <v>5914</v>
      </c>
      <c r="O80" s="9">
        <f>SUM(O10:O79)</f>
        <v>191119.40000000005</v>
      </c>
    </row>
    <row r="81" spans="2:2" x14ac:dyDescent="0.15">
      <c r="B81" s="7"/>
    </row>
  </sheetData>
  <mergeCells count="60">
    <mergeCell ref="B77:B79"/>
    <mergeCell ref="B74:B76"/>
    <mergeCell ref="B5:M5"/>
    <mergeCell ref="L6:M6"/>
    <mergeCell ref="B7:C9"/>
    <mergeCell ref="D7:I7"/>
    <mergeCell ref="J7:K8"/>
    <mergeCell ref="L7:L9"/>
    <mergeCell ref="D8:D9"/>
    <mergeCell ref="E8:E9"/>
    <mergeCell ref="F8:G8"/>
    <mergeCell ref="H8:H9"/>
    <mergeCell ref="B20:C20"/>
    <mergeCell ref="I8:I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32:C32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56:B58"/>
    <mergeCell ref="B59:B61"/>
    <mergeCell ref="B33:C33"/>
    <mergeCell ref="B34:C34"/>
    <mergeCell ref="B35:C35"/>
    <mergeCell ref="B36:C36"/>
    <mergeCell ref="B37:C37"/>
    <mergeCell ref="B38:C38"/>
    <mergeCell ref="J80:L80"/>
    <mergeCell ref="B39:C39"/>
    <mergeCell ref="B68:B70"/>
    <mergeCell ref="B71:B73"/>
    <mergeCell ref="B80:C80"/>
    <mergeCell ref="F80:I80"/>
    <mergeCell ref="B62:B64"/>
    <mergeCell ref="B65:B67"/>
    <mergeCell ref="B40:C40"/>
    <mergeCell ref="B41:C41"/>
    <mergeCell ref="B42:C42"/>
    <mergeCell ref="B43:C43"/>
    <mergeCell ref="B44:B46"/>
    <mergeCell ref="B47:B49"/>
    <mergeCell ref="B50:B52"/>
    <mergeCell ref="B53:B55"/>
  </mergeCells>
  <phoneticPr fontId="2"/>
  <printOptions horizontalCentered="1"/>
  <pageMargins left="0.98425196850393704" right="0.78740157480314965" top="0.19685039370078741" bottom="0.15748031496062992" header="0.51181102362204722" footer="0.35433070866141736"/>
  <pageSetup paperSize="9" scale="45" orientation="portrait" r:id="rId1"/>
  <headerFooter alignWithMargins="0"/>
  <rowBreaks count="1" manualBreakCount="1">
    <brk id="43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Ｒ６年度９月末現在</vt:lpstr>
      <vt:lpstr>Ｒ6年度９月末現在 (省略版)</vt:lpstr>
      <vt:lpstr>'Ｒ６年度９月末現在'!Print_Area</vt:lpstr>
      <vt:lpstr>'Ｒ6年度９月末現在 (省略版)'!Print_Area</vt:lpstr>
      <vt:lpstr>'Ｒ６年度９月末現在'!Print_Titles</vt:lpstr>
      <vt:lpstr>'Ｒ6年度９月末現在 (省略版)'!Print_Titles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cp:lastPrinted>2024-05-13T23:10:57Z</cp:lastPrinted>
  <dcterms:created xsi:type="dcterms:W3CDTF">2021-03-10T01:57:02Z</dcterms:created>
  <dcterms:modified xsi:type="dcterms:W3CDTF">2024-07-30T23:06:31Z</dcterms:modified>
</cp:coreProperties>
</file>